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mc:AlternateContent xmlns:mc="http://schemas.openxmlformats.org/markup-compatibility/2006">
    <mc:Choice Requires="x15">
      <x15ac:absPath xmlns:x15ac="http://schemas.microsoft.com/office/spreadsheetml/2010/11/ac" url="E:\documents\Hummels\"/>
    </mc:Choice>
  </mc:AlternateContent>
  <xr:revisionPtr revIDLastSave="0" documentId="13_ncr:1_{B3F94A52-8446-4567-8782-C33B3A320A73}" xr6:coauthVersionLast="36" xr6:coauthVersionMax="46" xr10:uidLastSave="{00000000-0000-0000-0000-000000000000}"/>
  <bookViews>
    <workbookView xWindow="21468" yWindow="396" windowWidth="27048" windowHeight="14856" xr2:uid="{00000000-000D-0000-FFFF-FFFF00000000}"/>
  </bookViews>
  <sheets>
    <sheet name="Figurines &amp; Misc" sheetId="1" r:id="rId1"/>
    <sheet name="Insights" sheetId="2" r:id="rId2"/>
    <sheet name="Post"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 i="1" l="1"/>
  <c r="N1" i="1"/>
  <c r="O1" i="1"/>
  <c r="L1" i="1"/>
  <c r="T1" i="1"/>
  <c r="R1" i="1"/>
  <c r="S1" i="1"/>
  <c r="Q1" i="1"/>
  <c r="P1" i="1"/>
  <c r="H1" i="1"/>
  <c r="A19" i="1" l="1"/>
  <c r="O2" i="1" l="1"/>
  <c r="T2" i="1" l="1"/>
  <c r="M2" i="1" l="1"/>
  <c r="N2" i="1"/>
  <c r="P2" i="1"/>
  <c r="R2" i="1"/>
  <c r="S2" i="1"/>
  <c r="O2" i="2" l="1"/>
  <c r="Q2" i="1" l="1"/>
  <c r="L2" i="1"/>
  <c r="V4" i="1" l="1"/>
  <c r="U4" i="1"/>
  <c r="X4" i="1"/>
  <c r="W4" i="1"/>
  <c r="Y1" i="1" l="1"/>
  <c r="V1" i="1" l="1"/>
  <c r="I1" i="1" l="1"/>
  <c r="J1" i="1" l="1"/>
  <c r="X1" i="1" l="1"/>
  <c r="U1" i="1" l="1"/>
  <c r="W1" i="1" l="1"/>
</calcChain>
</file>

<file path=xl/sharedStrings.xml><?xml version="1.0" encoding="utf-8"?>
<sst xmlns="http://schemas.openxmlformats.org/spreadsheetml/2006/main" count="706" uniqueCount="322">
  <si>
    <t>Hummel figurines</t>
  </si>
  <si>
    <t>Number</t>
  </si>
  <si>
    <t>TMK</t>
  </si>
  <si>
    <t>Factory Stamp</t>
  </si>
  <si>
    <t>Size</t>
  </si>
  <si>
    <t>Paid</t>
  </si>
  <si>
    <t>Name</t>
  </si>
  <si>
    <t>Crown</t>
  </si>
  <si>
    <t>eBay</t>
  </si>
  <si>
    <t>Last Bee</t>
  </si>
  <si>
    <t>Three Line</t>
  </si>
  <si>
    <t>Full Bee</t>
  </si>
  <si>
    <t>Missing Bee</t>
  </si>
  <si>
    <t>Purchased</t>
  </si>
  <si>
    <t>TMK 1 – 1935-1949</t>
  </si>
  <si>
    <t>TMK 6 – 1979-1990</t>
  </si>
  <si>
    <t>Worth X</t>
  </si>
  <si>
    <t>Small Stylized</t>
  </si>
  <si>
    <t>Retail 1980</t>
  </si>
  <si>
    <t>1980-2017</t>
  </si>
  <si>
    <t>Yr Intro*</t>
  </si>
  <si>
    <t>*</t>
  </si>
  <si>
    <t>Price Guide to Contemporary Collectibles and Limited Editions - Google Books</t>
  </si>
  <si>
    <t>Yellow Bee</t>
  </si>
  <si>
    <t>Small Crown</t>
  </si>
  <si>
    <t>Stylized Bee</t>
  </si>
  <si>
    <t>TMK 8 – 2000-2009</t>
  </si>
  <si>
    <t>1980-2018</t>
  </si>
  <si>
    <t>Purchased from</t>
  </si>
  <si>
    <t>Replacements.com</t>
  </si>
  <si>
    <t>http://store.allensinc.com/categories.aspx?Keyword=hummel</t>
  </si>
  <si>
    <t>https://www.replacements.com/collect/hu_800617.htm</t>
  </si>
  <si>
    <t>http://www.antique-hq.com/wp-content/uploads/Hummel_figurine_value-price_guide.pdf</t>
  </si>
  <si>
    <t xml:space="preserve">     Antique-HQ.com</t>
  </si>
  <si>
    <t xml:space="preserve">     Replacements.com</t>
  </si>
  <si>
    <t xml:space="preserve">     AllensInc.com</t>
  </si>
  <si>
    <t>Online Sources:</t>
  </si>
  <si>
    <t xml:space="preserve">     GoodwillBuyer.com</t>
  </si>
  <si>
    <t>http://goodwillbuyer.com/hummel-figurines/</t>
  </si>
  <si>
    <t>Comments / Notes</t>
  </si>
  <si>
    <t>Sculptor</t>
  </si>
  <si>
    <t>Arthur Möeller</t>
  </si>
  <si>
    <t xml:space="preserve">     Stuccu.com</t>
  </si>
  <si>
    <t>http://n.stuccu.com/s/hummel?tr=search_page</t>
  </si>
  <si>
    <t>Big Bee (Millennium)</t>
  </si>
  <si>
    <t>Height</t>
  </si>
  <si>
    <t>https://www.worthpoint.com/worthopedia/j-hummel-golden-moments-patch-1796630960</t>
  </si>
  <si>
    <t xml:space="preserve">     WorthPoint Golden Moments</t>
  </si>
  <si>
    <t xml:space="preserve">     Hummel Manufaktur</t>
  </si>
  <si>
    <t>https://www.hummelfiguren.com/</t>
  </si>
  <si>
    <t xml:space="preserve">     Hummel Austria</t>
  </si>
  <si>
    <t>http://mihummel.at/hummel_figurines.html</t>
  </si>
  <si>
    <t>Puppy Love</t>
  </si>
  <si>
    <t>232759716715 Needs a good cleaning. Damage to back of legs.</t>
  </si>
  <si>
    <t xml:space="preserve">     Newboden</t>
  </si>
  <si>
    <t>https://hummelgifts.com/</t>
  </si>
  <si>
    <t xml:space="preserve">     Hummel Museum</t>
  </si>
  <si>
    <t>https://www.hummelmuseum.de/english/05shop/index.php?</t>
  </si>
  <si>
    <t xml:space="preserve">     Albert &amp; Alesa Hummel Collection</t>
  </si>
  <si>
    <t>http://eow1.com/</t>
  </si>
  <si>
    <t>Post/Tax</t>
  </si>
  <si>
    <t>Manufaktur</t>
  </si>
  <si>
    <t>Handmade</t>
  </si>
  <si>
    <t>Allensinc.com</t>
  </si>
  <si>
    <t>Allens Inc.</t>
  </si>
  <si>
    <r>
      <t xml:space="preserve">Miller </t>
    </r>
    <r>
      <rPr>
        <b/>
        <sz val="11"/>
        <color theme="1"/>
        <rFont val="Calibri"/>
        <family val="2"/>
        <scheme val="minor"/>
      </rPr>
      <t>2003</t>
    </r>
  </si>
  <si>
    <t>Insights</t>
  </si>
  <si>
    <t>Year</t>
  </si>
  <si>
    <t>Season</t>
  </si>
  <si>
    <t>Spring</t>
  </si>
  <si>
    <t>M.I. Hummel Club Authorized Dealers</t>
  </si>
  <si>
    <t>Summer</t>
  </si>
  <si>
    <t>Fall</t>
  </si>
  <si>
    <t>Winter</t>
  </si>
  <si>
    <t>Vol</t>
  </si>
  <si>
    <t>No</t>
  </si>
  <si>
    <t>Meet Brecht Armbrecht
The Goebel Company: from the beginning
Welcome to the family - Laszlo Ispanky</t>
  </si>
  <si>
    <t>Autumn</t>
  </si>
  <si>
    <t>Time to Apply for a Passport!
Chapter Two: The Goebel Company
Find That Missing Plate!
Exciting New Plates from Goebel
Win a "Hummel" Figurine of your Choice!</t>
  </si>
  <si>
    <t>Spring/Summer</t>
  </si>
  <si>
    <t>Decorating with your Collection for: Christmas
A Peek Inside Our Doors
"I know it's called 'Stormy Weather' (Hum71),…
Backstamp Markings</t>
  </si>
  <si>
    <t>Winter/Spring</t>
  </si>
  <si>
    <t>Happy New Year
Third-year package offers wonderful treat
A day I wont' forget
Decorating with your collection for: Spring
1979 Annuals</t>
  </si>
  <si>
    <t>Here Come The Amerikids!
Meet The Amerikids…
Look-Alike Winners In Tough Competition
Contest Winners Reflect Collectors' Involvement
Heigh Ho, Come To The Fair
Local Chapters In Great Demand
An Insight… Goebel vs. Schmid
Pictures Worth More Than Words</t>
  </si>
  <si>
    <t>Summer/Fall</t>
  </si>
  <si>
    <t>Are You Sure?
The Second Must in the Collectors' Library.
Local Chapters Report</t>
  </si>
  <si>
    <t>Our wish for you
Decorating with your collection: any or no occasion
"How 'Hummel' figurines have influenced my life"
Local chapter listing
Heigh Ho, we went to the fair
High atop the mountain
Annuals for 1980</t>
  </si>
  <si>
    <t>Hum 399 Valentine Joy, p2</t>
  </si>
  <si>
    <t>Reflections
Joy in our hearts
Loving Secret
We keep moving on
Now comes the hard part
Backstamp tells all!
Local Chapter report</t>
  </si>
  <si>
    <t>Festival Time 1980
Contest Winners Give Us Insights into Their Collections
Look-Alike Contest Enchants Again
Local Chapter Report
Granget's Wings of the Wetlands
What a Doll!</t>
  </si>
  <si>
    <t>We Have a New Look
The Show-Offs
For and of the Smaller Generations
The Majesty of Nature
Local Chapter Update</t>
  </si>
  <si>
    <t>Hum 387 Valentine Gift, p2
Hum 399 Valentine Joy, p2</t>
  </si>
  <si>
    <t>Hum 380 Daisies Don’t Tell, p2
Hum 88 Heavenly Protection, p8
Hum 300 Bird Watcher, p8
Hum 113 Heavenly Song, p9
Hum 54 Silent Night, p9</t>
  </si>
  <si>
    <t>past present future
Good News!
Local Chapter Report
New for 1981
The Legacy of Joy
A Landmark Day
The Personal Touch
To End Confusion
Remembrance of Christmas Past
Christmas in Honolulu
Pointers for Visitors to Rödental and Tarrytown</t>
  </si>
  <si>
    <t>Articles / Stories</t>
  </si>
  <si>
    <t>Hummel photographs</t>
  </si>
  <si>
    <t>Hum353 Spring Dance, p2
Hum 369 Follow the Leader, p2
Hum 331 Crossroads, p2
Hum 88 Heavenly Protection, p3
Hum 264 1971 Plate, p5</t>
  </si>
  <si>
    <t>Hum 422 What Now?, p6</t>
  </si>
  <si>
    <t>A Visit To Our Factory . . . Almost!
Essay Contest Winners Paint Self Portraits
Arriving Soon!
New Products
Local Chapter Reports
Royalty Comes to Coburg
1985 - A Banner Year
More On Our Unique Miniature</t>
  </si>
  <si>
    <t>Our Own Oktoberfest
The Proceedings
Member of the Year
For Members Only
Great Wonders Come In Small Packages
The Experts Speak
New on the Florida Scene
Collectibles come in all shapes and sizes for 1983
Members' Forum</t>
  </si>
  <si>
    <t>Look-Alike Lads &amp; Lasses
Retirement Recap
No. 1 Is Still No. 1 … Now In Its Second Edition
Words of Love
Collector's Market
Show-Offs IV &amp; V
Miniature Giants
The Inheritance
Local Chapter Reports
Happenings
Your Personality Shows
New Excitements To Come Your Way</t>
  </si>
  <si>
    <t>Hum 409 Coffee Break, p5</t>
  </si>
  <si>
    <t>Continuing The October Tradition
Everybody Needs a Coffee Break Now &amp; Then
New Products
Good Things Come In Small Packages
East meets West . . . And a new collector is born!
Insights into Goebel of North America</t>
  </si>
  <si>
    <t xml:space="preserve">On Tour with the Facsimile Factory
Essay contest entrants agree that "M.I. Hummel" figurines are special!
Gifts From The Heart
We Couldn't Have Said It Better Ourselves
All Of You Under 18 - stand up and be counted!
On the 75th anniversary of her birth, the love lives on . . . </t>
  </si>
  <si>
    <t>A Happy Succession - Downward!
DeGrazia Figurines Arrive
The Golden Anniversary Album
Sound the trumpets - The Amerikids are here
December 31 approaches
New Products
Show Off VI</t>
  </si>
  <si>
    <t>Hum 2 &amp; 4 Little Fiddler, p1
Hum 409 Coffee Break, p12</t>
  </si>
  <si>
    <t xml:space="preserve">A Glorious Jubilee
New "M.I. Hummel" excitement for '85 - and beyond
Expressions of Anniversary Joy - from you
The Younger Generation Speaks
Leaving the Scene
Collectibles to make you smile
A Change To Be Noted
What's In A Name
</t>
  </si>
  <si>
    <t>Free Your Imagination
Happy New Year!
Local Chapters Return To Tarrytown
Appraising by an Appraiser
New Introductions
Looking Inside our Museum</t>
  </si>
  <si>
    <t>Hum 408/0 Smiling Through, p2
Hum 204 Weary Wanderer, p9</t>
  </si>
  <si>
    <t>The Expansion of Your Hobby
Everyone's Celebrating An Anniversary in '85!
From a Little Lump of Clay
New on the Scene
Decorating with Dimension
Show Off VII</t>
  </si>
  <si>
    <t>Hum 408/0 Smiling Through, p9</t>
  </si>
  <si>
    <t>Hum 364 Supreme Protection, p12</t>
  </si>
  <si>
    <t>Hum 416 Jubilee, p3
Hum 442 Chapel Time, p6
Hum 279 1986 Annual Plate, p6
Hum 708 Sing Along Bell, p6
Hum 135 Soloist, p7
Hum 422 What Now?, p8</t>
  </si>
  <si>
    <t>Hum 21 Heavenly Angel, p6
Hum 440 Birthday Candle, p8</t>
  </si>
  <si>
    <t xml:space="preserve">Thirty Years of Charlot Byj Figurines
New Products on the Scene
Heavenly Angel Sampler
Midi Tours The Only Limit Is Your Imagination
Show-Off Time
Collecting With Carol Moysey
I Collect M.I. Hummel Figurines Because . . . </t>
  </si>
  <si>
    <t>Hum 218 Birthday Serenade, p7
Hum 169 Bird Duet, p7</t>
  </si>
  <si>
    <t>Celebrate the Tradition
Wake Up, Sleepy Heads!
The Original "Cardinal Tuck" Series
New Products Coming at You
Collecting Memories Part II
Collecting with Joe Weaver
South Bend Highlights 
Honoring Ten
A One-of-A-Kind Birthday Present</t>
  </si>
  <si>
    <t>Hum 439 A Gentle Glow, p6
Hum 459 In The Meadow, p6
Hum 433 Sing Along, p6
Hum 467 The Kindergartner, p6
Hum 406 Pleasant Journey, p7
Hum 129 Band Leader, p7</t>
  </si>
  <si>
    <t>Putting out the Flames
First figurines retired from Goebel miniatures
Once Upon a Time . . .
Coming Your Way in 1987
Happy Birthday Celebrations
Collecting with the Gladstiens
Oops!
A Call for Entries</t>
  </si>
  <si>
    <t>Hum 440 Birthday Candle, p1
Hum 396 Ride Into Christmas, p4
Hum 351 The Botanist, p4
Hum 440 Birthday Candle, p9</t>
  </si>
  <si>
    <t>Hum 447 Morning Concert, p1, 10</t>
  </si>
  <si>
    <t>A Rare Issue
Creations by Nasha
Introducing 1987
Spring Gift Ideas
Local Chapters 1986: A Retrospective
Year 11 Serenades You With A Gallery Update
Decorating with June Fineske</t>
  </si>
  <si>
    <t>A New Film Premieres
Charlot Byj Functional Pieces
Summer's Elegance
Traveler's Treasures
Essay Contest Results
The Voice Of Our Members
Collecting with Mary and  Carol Likam</t>
  </si>
  <si>
    <t>Hum 309 Loving Greetings, p6
Hum 59 Skier, p7
Hum 396 Ride Into Christmas, p7
Hum 128 The Baker, p7
Hum 447 Morning Concert, p7</t>
  </si>
  <si>
    <t>Third Edition Now Available
Huldah
Note The Difference!
Winged Wonders
Wintertime Fun
Show Off With Morning Concert
Precedents in Pasadena
DeGrazia
Collecting Memories Part III
Hummel on Hummel
Happy Birthday Everyone</t>
  </si>
  <si>
    <r>
      <t xml:space="preserve">Gerhard Skrobek
The Making Of The Big Boy </t>
    </r>
    <r>
      <rPr>
        <i/>
        <sz val="10"/>
        <color theme="1"/>
        <rFont val="Calibri"/>
        <family val="2"/>
        <scheme val="minor"/>
      </rPr>
      <t xml:space="preserve">Merry Wanderer
</t>
    </r>
    <r>
      <rPr>
        <sz val="10"/>
        <color theme="1"/>
        <rFont val="Calibri"/>
        <family val="2"/>
        <scheme val="minor"/>
      </rPr>
      <t>First Club Tour a Resounding Success
The Goebel Company Trademarks</t>
    </r>
  </si>
  <si>
    <t>There's Music In The Air
Muenchner Kindl
A Call for Entries
A Winning Streak
Passage To Indiana
Collecting With Chrissie Bariatti
Inside Goebel Miniatures</t>
  </si>
  <si>
    <t>Hum 441 Call To Worship, p1
Hum452 Flying High, p3
Hum 454 Song of Praise, p3
Hum 453 The Accompanist, p3
Hum 438 Sounds of the Mandolin, p3
Hum 477 A Budding Maestro, p4
Hum 457 Sound the Trumpet, p4
Hum 476 Winter Song, p4
Hum 745 Little Sweeper plate, p4
Hum 171/4/0 Little Sweeper, p4
Hum 214/B/0 St. Joseph, p4
Hum 214/AM/0 Madonna, p4
Hum 214/AK/0 Infant Jesus, p4
Hum 710 Busy Student, p5
Hum 284 Little Goat Herder, p5
Hum 441 Call to Worship, p5</t>
  </si>
  <si>
    <t>Hum 431 The Surprise, p1
Hum 157, p4
Hum 7/III Bookworm, p5
Hum 214 Nativity, p5
Hum 4 Little Fiddler, p5
Hum 345 A Fair Measure, p6
Hum 330 Baking Day, p6
Hum 9 Begging His Share, p6
Hum 257 For Mother, p7
Hum 258 Which Hand? P7
Hum 355 Autumn Harvest, p7
Hum 431 The Surprise, p11</t>
  </si>
  <si>
    <t>Southwest Destinations
Inside the Goebel Archives
Inside Goebel Miniatures
What You Should Know about Appraising
Wedding gift ideas
Essay Contest Results
Local Chapter Reports
International Update</t>
  </si>
  <si>
    <t>Hum 452 Flying High, p1 &amp; 6
Hum 81/2/0 School Girl, p7
Hum 33 Joyful Ashtray, p15</t>
  </si>
  <si>
    <t>A Giant Step Forward
Harmony</t>
  </si>
  <si>
    <t>Hum 471 Harmony In Four Parts, p1 &amp; 4
Hum 481 Love From Above, p5
Hum 775 Ride Into Christmas bell, p5
Hum 366/0 Flying Angel, p5
Hum 301 The Christmas Angel, p5
Hum 437 Tuba Player, p7
Hum 430 In D Major, p7
Hum 338 Birthday Cake, p7
Hum 478 I'm Here, p7
Hum 482 One For You, One For Me, p7
Hum 403 An Apple A Day, p7</t>
  </si>
  <si>
    <r>
      <t xml:space="preserve">Luckey </t>
    </r>
    <r>
      <rPr>
        <b/>
        <sz val="11"/>
        <color theme="1"/>
        <rFont val="Calibri"/>
        <family val="2"/>
        <scheme val="minor"/>
      </rPr>
      <t>1997</t>
    </r>
  </si>
  <si>
    <r>
      <t xml:space="preserve">Goebel </t>
    </r>
    <r>
      <rPr>
        <b/>
        <sz val="11"/>
        <color theme="1"/>
        <rFont val="Calibri"/>
        <family val="2"/>
        <scheme val="minor"/>
      </rPr>
      <t>1980</t>
    </r>
  </si>
  <si>
    <t xml:space="preserve">233135117859 These kids were part of my late Grandmother’s Hummel collection. Purchased in Heidelberg while my Grandfather was a civilian attached to the reconstruction efforts in post-war Germany. They’re in great condition because they’ve been in a display cabinet for 70+ years. Rare vintage Hummel figurine, “Stormy Weather,” #71, Incised Crown, TMK 1, 6 1/2 ” tall with a 3 ” x 2½” base. No chips or repairs. Under harsh light using a macro lens you can see minor no-harm crazing on base, under the skirt and faces. You can also see a slight fracture in the dark outer layer on the back of the umbrella. See the normal light and harshly lit macro photos for comparison. </t>
  </si>
  <si>
    <t>0-942620-66-6</t>
  </si>
  <si>
    <t>ISBN</t>
  </si>
  <si>
    <t>Reference</t>
  </si>
  <si>
    <t>Own</t>
  </si>
  <si>
    <t>yes</t>
  </si>
  <si>
    <t>Lot of 9</t>
  </si>
  <si>
    <t>Post</t>
  </si>
  <si>
    <t>1995-2009</t>
  </si>
  <si>
    <t>1987-88</t>
  </si>
  <si>
    <t>Hum 2008 Frisky Friends p4
Hum 298 The Run-A-Way, p5
Hum 766 Here's My Heart, p5
Hum 698 Heart's Delight, p6
Hum 699 Love in Bloom p6
Hum 787 Traveling Trio p6
Hum 762 Roses Are Red p7
Hum 428 Summertime Surprise p7
Hum 642 Echoes of Joy p7
Hum 755 Heavenly Angel Tree Topper
Hum 473 Ruprecht p11
Hum 2012 St. Nicholas' Day p11
Hum 660 Fond Goodbye p14</t>
  </si>
  <si>
    <t>Cold Nose, Warm Heart, Pure Joy
His Eyes How They Twinkled
Someone to Watch Over Me
You Pick the Winner
Travelers Friends
Members' Album</t>
  </si>
  <si>
    <t>Hum 766 Here's My Heart p1
Hum 822 Hummelnest p3
Hum 143 Boots p4
Hum 698 Heart's Delight p6
Hum 83 Angel Serenade with Lamb p12
Hum 88 Heavenly Protection p12
Hum 89 Little Cellist p13
Hum 84 Worship p13
Hum 2012 St. Nicholas' Day p15
Hum 124 Hello p15</t>
  </si>
  <si>
    <t>A Treasure to Call Your Own
Debut Club Year 22
All Around the Cobbler's Bench
Kittens to Capture Your Heart
Last Gifts
Celebrating 60</t>
  </si>
  <si>
    <t>Hum698 Heart's Delight p1
Hum 17 Congratulations p3
Hum 110 Let's Sing p6
Hum 111 Wayside Harmony p6
Hum 112 Just Resting p6
Hum 119 Postman p6
Hum 118 Little Thrifty p6
Hum 762 Roses Are Red Gift Set</t>
  </si>
  <si>
    <t>Hum 2070 Scooter Time p1
Hum 2103/A Puppet Princess p3
Hum 2103/B Puppet Prince p3
Hum 2070 Scooter Time p4
Hum 2089/A Clowning Around p5
Hum 315 Relaxation p5
Hum 2089/A Looking Ahead p6
Hum 2088/B Rolling Around p6
Hum 2099/A Playing Around p6
Hum 2089/B Waiting Around p6
Hum 2107/B Little Knitter p9, p16</t>
  </si>
  <si>
    <t>New in Town
Once Upon a Time, 25 Years Ago …
Worth a Thousand Words
White Gold: The Esteemed Tradition of German Porcelain. Part Two: The Advancement
Family and Friends</t>
  </si>
  <si>
    <t>Hum 402 True Friendship p1
Hum 43 March Winds Progression Set p3
Hum 2130 Nutcracker Sweet p7
Hum 355 Autumn Harvest p13
Hum 2134 Winter Time Duet p13
Hum 2108 Alpine Dancer p13
Hum 2133 Bashful Serenade p13</t>
  </si>
  <si>
    <t>A Simple Message of Hope and Friendship
Nashville Scrapbook
My Perfect Pet
Moments in Time
White Gold: The Esteemed Tradition of German Porcelain: Part Four: The Goebel Gallery
A Fond Farewell to Dieter E. Schneider
Cherish the Children: Part One
Gold Gifts</t>
  </si>
  <si>
    <t>Set Sail with the Club
Goebel Behind the Scenes
Honoring America's Heroes
Cherish the Children: Part Two
Congratulations</t>
  </si>
  <si>
    <t>Hum 2124 Summer Adventure p1, p4
Hum 2148/B First Mate p3
Hum 2088/B Rolling Around p4
Hum 2148/A Wait for Me p4
Hum 2113 America: We Stand Proud p8
Hum 2075 Comfort &amp; Care p8
Hum 376 Little Nurse p8
Hum 739 Call to Glory p9
Hum 50 Volunteers p9
Hum 2039 Halt! p9
Hum 2030 Firefighter p9
Hum 2108/A Musik Please p13
Hum 2002 Little Landscaper p13
Hum 2019 Darling Duckling p13
Hum 2021 Cowboy Corral p14
Hum 2070 Scooter Time p14
Hum 2096/S Triumphant Trumpeter p14</t>
  </si>
  <si>
    <t>Happy 100th Birthday, Teddy
Proudly Presenting
Honoring a Master
Family Ties
Earn Bonus Bucks</t>
  </si>
  <si>
    <t>Hum The Final Sculpt p1, p9
Hum 2164 Me and My Shadow p3
Hum 2132 Camera Ready p4
Hum 2074/A Christmas Gift p5
Hum 2049/A Cuddles p 5
Hum 2075 Comfort and Care p5
Hum 2102/B Secret Admirer p6
Hum My Heart's Desire p6
Hum 688 Umbrella Boy Trinket Box p7
Hum 689 Umbrella Girl Trinket Box p7
Hum 997 Pixie Trinket Box p7
Hum 996 Scamp Trinket Box p7
Hum 2143/B Let's Take to the Ice p7
Hum 2143/A Season's Best p7
Hum 300 Birdwatcher p9
Hum 2018 Toyland Express p13
Hum 2013 Surprise Visit p14
Hum 350 On Holiday "Work in Progress" p14</t>
  </si>
  <si>
    <t xml:space="preserve">Strike Up the Band
Let's Get Personal
Perfect Pet Contest Winners
Premiere 2003
An M.I. Hummel Thanksgiving
</t>
  </si>
  <si>
    <t>14 issues</t>
  </si>
  <si>
    <t>Spread the Word
Cosmopolitan Club Members
Make Waves
Laughter is the Best Medicine
Down on the Farm
The Perfect Gift</t>
  </si>
  <si>
    <t>Final Fiddle
Germany Makes Music
Club Year Premiere
Decorating with M.I. Hummel
California Dreamin'</t>
  </si>
  <si>
    <t>Hum 4 Little Fiddler p3
Hum 2171/B Serenade of Songs p5
Hum 2171/A Pretty Performer p5
Hum 845 Too shy to Sing p1, p6
Hum 2812 First Solo p6
Kinder Choir p7
Hum 2088/B p8
Hum 2088/A Playing Around p8
Hum 2089/B Waiting Around p8
Hum 573/2/0 Loving Wishes p13
Hum 2134 Winter Time Duet p14
Hum 301/2/0 Christmas Angel p14</t>
  </si>
  <si>
    <t>Divine Inspiration
Look What's in Store
Flags and Fireworks
A Basket Full of Wishes
Shutterbugs</t>
  </si>
  <si>
    <t>Hum 2134 Wintertime Duet p9
Hum 239/E Little Flag Bearer p9
Hum 50/2/0 Volunteers with flag p 9
Hum 2197 American Spirit p1, p9
Hum 2030 Firefighter p8
Hum2039 Halt! P8
Hum 57 Chick Girl p10
Hum 52 Going to Grandma's p10
Hum 381 Flower Vendor p10
Hum 301 Christmas Angel p10
Hum 198 Home from Market p10
Hum 2034 Good Luck Charm p10</t>
  </si>
  <si>
    <t xml:space="preserve">Arbeitsmuster Editions, 2004
The Miracle of Flight
Herald the Harvest
Master Craftsmanship
Personal Sentiments
Winners Make Waves
Behind the Scenes at Goebel
</t>
  </si>
  <si>
    <t>Get Set for a Bash in Beantown!
Master Craftsmanship, Part 2: Making the Molds
The Merry Wanderer Comes Home
The Club Hits the High Notes in our 28th Year
Fall in Love with an M.I. Hummel Masterpiece
Lighting the Way
The Create-A-Gift Collection Keeps Growing</t>
  </si>
  <si>
    <t>Hum 421 It's Cold p6</t>
  </si>
  <si>
    <t>From The Executive Director
Insights Insider
Winning Words Results of the 1989 Writing Contest
Six New Figurines
New Residents Along KinderWay
The Sculptor's Hand: Part II of The Art of M.I. Hummel - from Easel to Etagere
Packed With Love
They Lost Their Socks at Lauterbach
Local Chapter Report
Member's Letters
Member's Scrapbook</t>
  </si>
  <si>
    <t>Insights Insider
A Major Crossroads in M.I. Hummel History!
M.I. Hummel Figurine Miniatures: From Wax to Wonderful
Homegrown Beauty
The Critics' Choice
New for This Summer
Local Chapter Report
Members' Album</t>
  </si>
  <si>
    <t>Insights Insider
Sweet 15
Quality Control
"You Take The Hauptstrasse…"
A Pair Of Parties
Local Chapter Report
Members' Album</t>
  </si>
  <si>
    <t>Insights Insider
Land in Sight
The Little Homemakers' Serenade
It Seems Like Only Yesterday
Members' Album
Local Chapter Report
Your Membership Record</t>
  </si>
  <si>
    <t>Insights Insider
New for '92!
Essay Contest Winners
Another Backward Glance
Quite a Show!
Local Chapter Report
Members' Album</t>
  </si>
  <si>
    <t>Insights Insider
Bells Ring True For 15 Years
Hot Off The Presses
Call For Entries
The Last Roundup . . . 
A Royal Reception In Princeton
Members' Album</t>
  </si>
  <si>
    <t>Insights Insider
M.I. Hummel Ad Gallery
In Retrospect, Part II
Entries Please . . . 
Kids, Too!
Winners In Sight
Tee For You!
Country Comforts
Breaking the Mold
Convention Extension
Local Chapter Report
Members' Album</t>
  </si>
  <si>
    <t>Insights Insider
Club Year 17
May's Merry Magic
Our Gallery Finds a Home
Send in the Clowns
Give . . . And Receive!
In Retrospect, Part III
Schnitzel, Strudel, Glockenspiel and Gernutlichkeit
Local Chapter Report
Members' Album</t>
  </si>
  <si>
    <t>Insights Insider
Gathering of the Club
Portrait of a Master
To the World's Children . . . With Love
In Retrospect, Part IV
Kicking Up our Heels in Long Beach
Local Chapter Report
Members' Album</t>
  </si>
  <si>
    <t>Insights Insider
Debut '94
Toasting Friends Together
Fairy Tales Have Come True!
Globetrotting with the Club
Share the Dream
A Timely Arrival
Crystal Treasure
Local Chapter Report
Members' Album</t>
  </si>
  <si>
    <t>Insights Insider
Through the Stained Glass Windows
Story of the Century
All Through the Night
Esteemed Exclusives
Grand Opening, Texas-Style
Local Chapter Report
Members' Album
Tee for You</t>
  </si>
  <si>
    <t>Insights Insider
Love is in the Air
Marriage, M.I. Hummel Style
Mark Your Calendar
Club Year 18
Through the Stained Glass Windows
A Spring Bouquet . . . For Mother
A Gift of Belonging
Off on a Dream Vacation
Local Chapter Report
Members' Album</t>
  </si>
  <si>
    <t>Insights Insider
Seeking the Exceptional
A Gentle Message of Peace
Through the Stained Glass Windows
Secaucus . . . Simply Scrumptious
World's Greatest Grandparents
We Meet again!
Local Chapter Report
Members' Album
Tee For You</t>
  </si>
  <si>
    <t>Insights Insider
Away We Go
"Story of the Century" Winners
'95 Newcomers
'Tis the Season
Figurines in the Making
Share the Joy
Local Chapter Report
Members' Album</t>
  </si>
  <si>
    <t>Insights Insider
Say It With Song
My Funny Valentine
The Magic of Munich
Fascinating Faience
Hello, Goodbye
Local Chapter Report
Members' Album</t>
  </si>
  <si>
    <t>Insights Insider
60 Years of Love
Artfully Attired
She Takes Her Place In History
Club Year 19
Berta Hummel's Munich Years
Members' Album
Check It Out</t>
  </si>
  <si>
    <t>Insights Insider
Collection Protection
Everyone's Favorite Grandma
It's Your Lucky Day
Confidentially…
Crafty Creations
What's New? … Plenty!
Members' Album</t>
  </si>
  <si>
    <t>Insights Insider
How Does He Like His M.I. Hummels? . . . Rare!
Treasures in Triplicate
Masters in the Making
Many Happy Returns
Winter Wonderland
Orlando Memories
Members' Album</t>
  </si>
  <si>
    <t>Insights Insider
Surprising Stranger
A Garden of Delights For Our 20th Year
Masterpieces
A Steeple in the Valley
The Perfect Spot
Members' Album</t>
  </si>
  <si>
    <t>Insights Insider
Through the Eyes of a Child
We're 20!
Oh, You Beautiful Doll
A Fun-Loving Boy on a Frosty Morning
124 years of Artistry and Excellence
Made For Each Other
Dearly Beloved
In Tribute
Members' Album</t>
  </si>
  <si>
    <t>Insights Insider
Greetings to the Winners
Dear Santa…
Merry Wanderers We
Next Stop, 1997
To Grace Your Home at Christmas
125 Years of Artistry and Excellence
Members' Album</t>
  </si>
  <si>
    <t>Insights Insider
A Sculptor's Life
Current and Classic
Masterpieces
Introducing Berta Hummel
Hey, Good Lookin'
Cozy Old Coburg
Calling All Conventioneers/Friendship
Let Me Call You Sweetheart
Members' Album</t>
  </si>
  <si>
    <t>Insights Insider
Smile, It's Springtime
Christmas Companions
It's Raining, It's Pouring
Preview - Club Year 21
By the Wayside
Members' Album</t>
  </si>
  <si>
    <t>Insights Insider
She Comes Bearing Gifts
Picking Up the Pieces
Introducing…
Rare Find
At Home with M.I. Hummel
Members' Album</t>
  </si>
  <si>
    <t>A Doll Just for You!
Bake the Cake, Wrap the Presents, Light the Candles
Exploring the Archives
Down the Aisle in M.I. Hummel Style
'98 New Arrivals
Insights Insider
Members' Album</t>
  </si>
  <si>
    <t>Make a New Friend This Fall
At Home for the Holidays
A Perfect Pair
Winning Words
Treasures of the Century
Tradition with a Twist
Insights Insider
Members' Album</t>
  </si>
  <si>
    <t>Auf Weidersehen
Appealing Arrivals
The Bee is Back
Sketch Me, Berta Hummel!
Insights Insider
Members' Album</t>
  </si>
  <si>
    <t>A Bountiful Harvest
Children's Voices Raised in Song
Off to Work We Go
Set a Winning Table
The Spirit of Bavaria
Lullaby and Goodnight
INSIGHTS Insider
Members' Album</t>
  </si>
  <si>
    <t>Golden Anniversaries
The Promise of Spring
A Tale of Passion
Star Light, Star Bright
Memories . . . Convention '99
Imagine a Perfect Place
They're History!
INSIGHTS Insider
Members' Album</t>
  </si>
  <si>
    <t>Heartfelt Sentiments
Mark of Approval
Just Arrived
Nimble Needles
At Your Service
Clowns Abound
Go for the Gold
INSIGHTS Insider
Members' Album</t>
  </si>
  <si>
    <t>Jump into 2005 with M.I. Hummel
Sister and Teacher
Our Mascot meets his Match
Merrily We Wander
Chilly Weather, Warm Ovens
Champion Lyricists
Let's Show We Care
Insights Insider
Members' Album</t>
  </si>
  <si>
    <t>The Kinder Choir Plays On
Celebrating Seven Decades
Updated and Online
Generations Joined
M.I. Hummel Mischief!
A Peek Into the Archives
Colorful, Curious Cats
Insights Insider
Members' Album</t>
  </si>
  <si>
    <t>A Return to the Original
Springtime Romance
Club Year 29 Right Around the Corner!
Gala Gatherings
Berta Hummel, Student Artist
A Beautiful Touch of Berta for the Home
Insights Insider
Members' Album</t>
  </si>
  <si>
    <t>Help is here - But not for long!
On the hunt for M.I. Hummel
Partners in craftsmanship
Gardening together
Goebel gets in the swim
fill you home with flowers
Insights Insider
Members' Album</t>
  </si>
  <si>
    <t>Big Doings in Boston
The Convent of Siessen - a personal experience
A Member Discovers his European Roots
A beautiful Melody to lift your spirits!</t>
  </si>
  <si>
    <t>The Joys of Sharing
Into the Future
Couples in Love
Kinder Choir Grand Finale
Club Year 30 In Brief
The Archives Unlocked
Delicate and Divine</t>
  </si>
  <si>
    <t>Hidden Symbols of Love
M.I. Hummel for Every Season
forever Hopeful
Eins, Zwei, Drei . . . G'Suffa!</t>
  </si>
  <si>
    <t>They Come Bearing Gifts
Patience is a Virtue
Winning Moments
Treasures of 2007</t>
  </si>
  <si>
    <t>Play along
Meadow and pond
Everyone loves Teddy Bears!
Honoring one of our own</t>
  </si>
  <si>
    <t>Convention Countdown
The Merry Month of May
Younger than Springtime
Club Year 31 in Brief
Best Friends Make Beautiful Music Together</t>
  </si>
  <si>
    <t>All Time Favorites
Top Dogs
With a Watchful Eye
Hope and Joy Go Hand in Hand</t>
  </si>
  <si>
    <t>Having a Ball
Rural Retreat
Wake up . . . It's Christmas!
Friendship Everlasting</t>
  </si>
  <si>
    <t>A Weekend to remember
The love lives on
Imagination grows with every turn of the page
Celebrating family heritage
A story of your own</t>
  </si>
  <si>
    <t>Large As Life
A Siessen Christmas
Dawn in the Bavarian Countryside
Eotlfd og Eonfrt</t>
  </si>
  <si>
    <t>Away We Go, Together!
Happily Ever After
Birthday Greetings
Busy Little Bee
Fond Memories</t>
  </si>
  <si>
    <t>Spring is coming soon
The hero who loves opera
A protector in the night
Simply being happy!
The language of flowers
A day for love
Enjoy the magic of winter
Back again: Flower Madonna
Hummel children
Learning how to see
A separate room for the Hummels
A look behind the curtains
Guided to the Franciscan Sisters
Heavenly messengerrs
On the road
The Hummel world of shopping
News from the Hummel Club
Healthier eating from now on
Find the mistakes
List offiturines and publishing notes
Preview of issue 2/2019</t>
  </si>
  <si>
    <t>The jubilance of spring
The new Club figurines
A sausage makes history
And the winner is …
Protected and watched over
"A Hummel figurine on the bedside table"
"Country Devotion"
Celebrating Easter
Thank you, Mom!
"Hummels" with a profession
A Merry Wanderer rarely wanders alone
From the crown to the Hummel
Very well packaged
Panorama
The Hummel world of shopping
Find the mistakes!
Entirely individual
Hummel figurines catalog
Enjoy fresh asparagus now
List of figurines and publishing notes
Preview of Issue 3/2019</t>
  </si>
  <si>
    <t>Summer at last!
Come dance with me!
Bringing hope
Issued again!
A love for a lifetime
The first royal dream couple
The art of the painters
Enjoyment under the chestnut trees
Musical enjoyment on wooden seats
Always beloved
Panorama
The new Club figurine is on its way!
Complete the collection now
Only for Club members: the "Parlor Pal"
News from the Local Chapters
Buy Hummel figurines
Hummel figurine catalog
List of figurines / publishing notes
Preview of issue 4/2019</t>
  </si>
  <si>
    <t>Panorama
Finally Spring!
Threefold Luck
New Arrivals 2018
Following the steps of Sr. Maria Hummel
Never thoughts of quitting
We're here for you!
Your benefits
Hope figurines
Local chapters in Florida
80 years joy of life
Give Joy!
Simply fit: Protect your health through exercise
Find the mistakes and Spring recipe
Catalog</t>
  </si>
  <si>
    <t>pdf</t>
  </si>
  <si>
    <t>Issue</t>
  </si>
  <si>
    <t>April</t>
  </si>
  <si>
    <t>"The Mail Is Here"!
Spring has arrived!
"Summertime Surprise"</t>
  </si>
  <si>
    <t>January</t>
  </si>
  <si>
    <t>Our "Hummels" wish good luck in the New Year
Give away luck!
Sparkling (ice) crystals and noble treasures
School of Vision
Nuts, marzipan and chocolate
With all our senses: We pamper our skin with fragrant soap</t>
  </si>
  <si>
    <t>Open House
Portrait: Joffrey Streit
A spring festival: Easter
Church highlights</t>
  </si>
  <si>
    <t>May</t>
  </si>
  <si>
    <t>Let's dance!
Portrait: Kerstin Griesenbrock
I bring a lot of love: A toast to the best of all mothers!
Father's Day
Coburg is a "culinary center"
Crossword Puzzle
The "Eisheiligen" are at the door
High School Finals for Bavarian Students
Tours through our Manufaktur</t>
  </si>
  <si>
    <t>June</t>
  </si>
  <si>
    <t>July</t>
  </si>
  <si>
    <t>August</t>
  </si>
  <si>
    <t>September</t>
  </si>
  <si>
    <t>October</t>
  </si>
  <si>
    <t>November</t>
  </si>
  <si>
    <t>December</t>
  </si>
  <si>
    <t>A Wedding Cake for Prince Harry
Add Character to your Figurines
Portrait: Susanne Stamm
Hummel T-Shirts
"Celebrate May": The "Maypole" has a long tradition in Bavaria
Crossword Puzzle
Woodruff - an aromatic spring messenger!
Filmed in Italy, Belgium - and in Upper Franconia!
Underway for Hummel</t>
  </si>
  <si>
    <t>50 Years…
Portrait: William (Bill) Nelson
Congratulations! Kate and Prince William
Where Queen Victoria loved to be…
Welcome to the Hummel family!
The Little Gardener
The little medico
Midsummer Festival
Crossword Puzzle
When the kids grow up …
When "Hummel" gets under your skin ...
Dandelion - my absolute wild darling!
The "Coburger Tageblatt" reported
Hummel in the media
Furniture, table decorations and "Hummels"
How it all began ...
"Heini" days "goodbye"</t>
  </si>
  <si>
    <t>A Visit to Hummel
Portrait: Kareen Klippert
How nice!
Trailblazers
Heavenly Bouquet
Hey, who's cackling!
Baptisms and Birthdays
Hummel in the Media
Meet Her Majesty, the Queen!
Bavarian Beer Queen
Crossword Puzzle
A Visit to Hummel in Rodental
Famous Birthdays in July
Everything is different ...
Alchemilla (lady's mantle) - a versatile medicinal plant
Welcome to Club Year 42!
On your marks, get set, go!
Franconian dress
Franconian Day in Ansbach
Exhibition</t>
  </si>
  <si>
    <t>Design
Portrait: Christian Dotterweich
Famous Birthdays in August
Psst, strickly confidential!
Messengers from Heaven
The hottest time of the year
New Phase of Life
Your advisor
Meadowsweet - The unknown wild herb!
Letter to the editor
A "Hummel" (bee) on your cake
Crossword Puzzle
News
Insight</t>
  </si>
  <si>
    <t>Portrait: Lukas Gutmann
Princess Stephanie has married
Look deep into my eyes . . .
A sight to behold!
A "Hummel" brings luck: green eyes with light reflections
The first "Hummel" in jeans
American and Franconian lifestyle: A "Hummel" wears jeans
Shepherd's purse - the inconspicuous all-rounder!
A gem not far from Coburg: Schloss Callenberg
Magic film setting in the Franconian Forest
Crossword Puzzle
Famous Birthdays in September
The Franciscan Gerden
"Hummel" in Berlin</t>
  </si>
  <si>
    <t>We brave the weather!
German entertainer Thomas Gottschalk visits "Hummel"
Fall is hiking time
It's time for the parish fair again
When it's stormy outside . . .
A gift for the Hummel boss
Famous Birthdays in October
Hazelnuts - the "superfood" from local nature
Ride with us through the prairie
"May I introduce myself? I am Princess Charlotte"
The Christmas tree for the Queen wins
Exclusive collector's item
Young talents at the Hummel Manufaktur
Letter to the editor
Welcome</t>
  </si>
  <si>
    <t>Make your gift pesonal
Portrait: Katja Knauer
Setting the mood for the Christmas season
When St. Nicholas arrives
With a secret recipe to court supplier
Wild Autumn
A new "Hummel" for the anniversary of "Silent Night"
A Christmas village in the heart of Chicago
Hummel postcards calendar
Lanterns, songs and children
A gift idea: A membership in the Hummel Club
Day of the Manufacturers
Jerusalem artichoke - an important nutrient supplier in winter
Exhibitions "Hummel" in Kulmbach</t>
  </si>
  <si>
    <t>Carrying the light into the world
Be enchanted by a German Christmas
The Nativity - a Christian Christmas symbol
The aroma of a roasting goose and baked apples
The church of St. Mark in the Siessen Convent
Exhibition "Human Child"
From Heaven Above to Earth I Come . . . 
We treat ourselves to a nurturing break
"We've never had that!" - "Hummels" to touch</t>
  </si>
  <si>
    <t>Heart to Heart
Return to Excellence
Adventures Ahead
History in Two Dimension
Family Matters
Here's to Handmade
What's New for the Club? Newboden!
Bringing Along Baby
Window Shopping
Chapter &amp; Verse
Insights Insider</t>
  </si>
  <si>
    <t>School Memories and Make-Believe
Philadelphia's German Heritage
Eight Decades of Artistry
Gifts From the Heart
Making Merry Music
80th Anniversary Retrospective
The Book That Touched Millions of Hearts
Insights Insider</t>
  </si>
  <si>
    <t>The Delight is in the Details
Letter Home
Delivering a Special Message
A Mint of a Partnership
The Sounds of Siessen
Five Decades of Craftsmanship
Community Buzz</t>
  </si>
  <si>
    <t>Heart of the Home
Loving Memories
Inspired Beginnings
Siessen in Bloom
By the Wayside
Get Ready for a Special Anniversary
Community Buzz</t>
  </si>
  <si>
    <t>Brimming with Possibilities
Hummel Baby Album
An Artist Comes Home
Good Friends, Good Cheer
Artists in Training
By the Light of the Moon
A Stitch in Time
Community Buzz</t>
  </si>
  <si>
    <t>Angels Through the Ages
How a Snowman Started a New Generation
The Beauty of Baroque
Hearts A-glow!
You're Invited
When Foes Became Friends
Community Buzz
Angelic Artistry to Benefit Children</t>
  </si>
  <si>
    <t>Hearts and Flowers
Take it Personally
Good Night, Sleep Tight
Brothers Make the Best Buddies
Setting the Scene
Local Heros
Community Buzz
Sharing the Joy of a European Holiday</t>
  </si>
  <si>
    <t>Special Commemorative Issue - 40 Years
Volume 1 #1, 1977
Volume 10 #2, 1986
Volume 22 #1, 1998
Volume 29 #1, 2006
Volume 35 #1, 2011</t>
  </si>
  <si>
    <t>pdf
yes</t>
  </si>
  <si>
    <t>5¼</t>
  </si>
  <si>
    <r>
      <t>1997</t>
    </r>
    <r>
      <rPr>
        <u/>
        <sz val="11"/>
        <color theme="1"/>
        <rFont val="Calibri"/>
        <family val="2"/>
        <scheme val="minor"/>
      </rPr>
      <t xml:space="preserve"> Lucky</t>
    </r>
  </si>
  <si>
    <r>
      <t>2013</t>
    </r>
    <r>
      <rPr>
        <u/>
        <sz val="11"/>
        <color theme="1"/>
        <rFont val="Calibri"/>
        <family val="2"/>
        <scheme val="minor"/>
      </rPr>
      <t xml:space="preserve"> Von Recklinhausen</t>
    </r>
  </si>
  <si>
    <r>
      <t>2003</t>
    </r>
    <r>
      <rPr>
        <u/>
        <sz val="11"/>
        <color theme="1"/>
        <rFont val="Calibri"/>
        <family val="2"/>
        <scheme val="minor"/>
      </rPr>
      <t xml:space="preserve"> Miller</t>
    </r>
  </si>
  <si>
    <r>
      <t>2017</t>
    </r>
    <r>
      <rPr>
        <u/>
        <sz val="11"/>
        <color theme="10"/>
        <rFont val="Calibri"/>
        <family val="2"/>
        <scheme val="minor"/>
      </rPr>
      <t xml:space="preserve"> Antique-HQ</t>
    </r>
  </si>
  <si>
    <r>
      <t>2018</t>
    </r>
    <r>
      <rPr>
        <u/>
        <sz val="11"/>
        <color theme="10"/>
        <rFont val="Calibri"/>
        <family val="2"/>
        <scheme val="minor"/>
      </rPr>
      <t xml:space="preserve"> Replacements</t>
    </r>
  </si>
  <si>
    <t>TMK 11 - Dec 2017-Present</t>
  </si>
  <si>
    <t>TMK 9 – 2009-2014</t>
  </si>
  <si>
    <t>Spring
Summer</t>
  </si>
  <si>
    <t>Summer
Fall</t>
  </si>
  <si>
    <t>Fall
Winter</t>
  </si>
  <si>
    <t>Winter
Spring</t>
  </si>
  <si>
    <t>Winter 
Spring</t>
  </si>
  <si>
    <t>2017
2018</t>
  </si>
  <si>
    <t>2016
2017</t>
  </si>
  <si>
    <t>1995
1996</t>
  </si>
  <si>
    <t>Welcome Wilkommen Bienvenue!
A New Face On Our Porcelain Scene
Welcome to the family - Laszlo Ispanky
Local Chapters In Great Demand
Collectors' Market Off and Running
Look-Alike Contest Held Special Interest For Club Members
First Club Contest Proves a Winner
Ispanky Honors Princess Grace</t>
  </si>
  <si>
    <t>The Remarkable Story of Sister M. I. Hummel
Master Painter from the Goebel Factory Enchants Visitors to "The Old Country"
Goebel Masterpiece to Adorn Vice-Presidential Residence
Muhammad Ali a Winner - of a '71 Plate!</t>
  </si>
  <si>
    <t>Pasadena Pulse
Kathe Kruse
Ideas for Gifts and Display
School Days, School Days
From the Cover of The Saturday Evening Post
What You Should Know About Ceramic Restoration (Part I)
The Goebel Apprentice Program
Local Chapter Report</t>
  </si>
  <si>
    <t>Presenting Masquerade
M.I. Hummel: The Sample Stages
Living With Your M.I. Hummel Figurines
A New Look
Maidens of the World
Los Ninos
Welcome to Next Year!
Inside Goebel Miniatures
Collecting with Kay Shaw</t>
  </si>
  <si>
    <t>Hum 220 We Congratulate, p1 &amp; 9</t>
  </si>
  <si>
    <t>Hum 331 Crossroads, p1
Hum 125 Vacation Time, p7
Hum 86 Happiness, p7
Hum 109/0 Happy Traveler, p7</t>
  </si>
  <si>
    <t>Prizes Abound in National Contest
New Products on the Scene
Year Ten Arrives
Local Chapter Members Gather for Fifth Year Celebration</t>
  </si>
  <si>
    <t>Wishing You Health and Happiness This Holiday Season
WIN! A $500 M.I. Hummel Figurine
A Golden Jubilee Finale
My thoughts on collectors and collecting
Hum 442
Annual News
Superb new dolls from Goebel are reminiscent of a one-time necessity
Looking ahead to Year 10!</t>
  </si>
  <si>
    <t>The Golden Anniversary Look-Alike Contest
Showtime
Think Ahead
Collecting Memories in Germany
New on the Scene
Collecting Today
Georgia's First Lady
It's All in the Family</t>
  </si>
  <si>
    <t>Hum 416 Jubilee, p1
Hum 71/2 Stormy Weather, p2
Hum 257/2 For Mother, p2
Hum 15/2 Hear Ye Hear Ye, p2
Hum 6/2 Sensitive Hunter, p2
Hum 57/2 Chick Girl, p2
Hum 405 Sing With Me, p2
Hum 330 Baking Day, p2
Hum 383 Going Home, p2
Hum 373 Just Fishing, p2
Hum 85, p3
Hum 172/II Festival Harmony, mandolin p5
Hum 173/II Festival Harmony, flute, p5
Hum 72 Spring Cheer, p5
Hum 45/0 Madonna with halo, p5
Hum 46 Madonna without Halo, p5
Hum 50/I Volunteers, p 5
Hum 322 Little Pharmacist, p8</t>
  </si>
  <si>
    <t>From Our House To Yours
Remembering Charlot
Special Club offering is In the Spotlight
Redemption Card Expiration Dates Announced
Thousands Visit Goebel Factory In South Bend
What makes "M.I. Hummel" figurines so special?
A Light Moment In The Life of Great Britain's Prime Minister
Variety is the Spice of Life
Local Chapter Reports</t>
  </si>
  <si>
    <t>Hum 277 1984 Plate, p8
Hum 706 Mountaineer bell, p8</t>
  </si>
  <si>
    <t>Hum 188/0 Celestial Musician, p4
Hum 432 Knit One, Purl One, p4
Hum 309 With Loving Greetings, p4</t>
  </si>
  <si>
    <t xml:space="preserve">A Rare First Edition
The Proceedings
Member Of The Year
Local Chapter Reports
Members' Forum
In Winter It's Cold
Members' Page
Diann's Diary
More From Gunther Granget
A Rose That's Crystal Clear
The Development Of A Company
This &amp; That
</t>
  </si>
  <si>
    <t>Turnabout is Fair Play
Local Chapters Mark Their Calendars!
Local Chapter Report
The Excitement of The Acquisition of My Favorite 'Hummel" Figurine, Plate or Bell!
A Close Look
Saltglazed Stoneware - Centuries of Elegance
Here's to 1981!
1056-1981 - Coburg is 925 years young!</t>
  </si>
  <si>
    <t>A Peaceful Springtime!
Changes for a New Millennium
Sensational, Exceptional, International
All Around the Century
Bavarian Holiday
Portrait of a Master
Insights Insider
Members' Album</t>
  </si>
  <si>
    <t>Congratulations! A Favorite M.I. Hummel Motif Retires
All Dolled Up
Set a Fine Table
Happy Anniversary
Last Gifts
It's Basic, A Ceramics Primer</t>
  </si>
  <si>
    <t>Hum 632 At Play p1
Hum 515 Kiss Me Doll p3
Hum 555 One, Two Three p3
Hum 190 Celebrate with Song p3
Hum 351 The Botanist Gift Set p4
Hum 184 Special Edition M.I. Hummel Latest News p4
Hum 727 Garden Treasures p5
Hum 632 At Play p6
Hum 397 The Poet at the Podium p7
Hum 143 Boots p8
Hum 2007 Tender Love p10
Hum 98 Sister p14
Hum 95 Brother p14
Hum 87 For Father p14
Hum 86 Happiness p14</t>
  </si>
  <si>
    <t>What a Party
Scrumptious Valentine's Greetings
Masterpieces, The clerical vestments and altar cloths of Sister Hummel
At Home with M.I. Hummel
60 Years Young
Anniversary Anecdotes</t>
  </si>
  <si>
    <t>Insights Insider
M.I. Hummel Melodies
We Love to Go A-Wandering
Traveling in the Best Circles
A Classic Art Form Takes a New Turn
New Arrivals
Eins, Zwei, Drie, G'Suffa!
Members' Album</t>
  </si>
  <si>
    <t>Insights Insider
Friends Across the Sea
Color, Costumes, Carnival!
Expressions of Youth
There's a Small Hotel. . .
The Century Collection, Retired Figurines, and the Secondary Market
Miniatures Become Memories
A Match Made in M.I. Hummel Heaven
Local Chapter Report
Members' Album
Stock Status</t>
  </si>
  <si>
    <t>From the Executive Director
Insights Insider
The 1990/91 Club Year
Happy Anniversary
Celebrating Spring
Red Letter Days
Rödental Report
Bound for Glory?
Local Chapter Report
Members' Letters
Members' Scrapbook</t>
  </si>
  <si>
    <t>From the Executive Director
Insights Insider
New Products for 1990
A Call for Entries
The Final Touch: Part III of The Art of M.I. Hummel - from Easel to Etagere
Local Chapter Report
New M.I. Hummel Figurine Miniatures
Members' Letters
Members' Scrapbook</t>
  </si>
  <si>
    <t>From the Executive Director
Insights Insider
The Art of M.I. Hummel - From Easel to Étagère
Get Organized Beautifully!
Victoriana Reigns
It's Easy To Make Any Occasion More Special.
How To Give An $85 Gift for Just $30
Local Chapter Report
Member's Letters
Member's Scrapbook</t>
  </si>
  <si>
    <t>Mother and Child
Market Days
Toys to Treasure
"A Perfect Place" Winners
Gliding on an Icy Lake
M.I. Hummel Celebrates Stitchery
INSIGHTS Insider
Members' Album</t>
  </si>
  <si>
    <t xml:space="preserve">Celebrating Silver
The Wonder of Childhood continues
Club Year 25 in brief
Just Clowning Around
A Stitch in Time
White Gold: The Esteemed Tradition of German Porcelain. Part One: The Discovery
</t>
  </si>
  <si>
    <t>Hum 2100 Picture Perfect p1
Hum 80 Little Scholar p3
Hum 2125 Teacher's Pet p3
Hum 618 A Basket of Gifts p3
Hum 2100 Picture Perfect p7, p8
Hum 2132 Camera Ready p9
Hum 479 I Brought You a Gift p12
Hum 2130 Nutcracker Sweet p13
Hum 699 Love in Bloom p13
Hum 698 Heart's Delight p13
Hum 771 Practice Makes Perfect p13
Hum 2058 Skating Lesson p13
Hum 2113 Extra! Extra! p13
Hum 838 Christmas by Candlelight p13
Hum 2108/B Alpine Dancer
Hum 135 Scholar p14
Hum 549 A Sweet Offering p15
Hum 196 Telling Her Secret p15</t>
  </si>
  <si>
    <t>M.I. Hummel, Step by Step
Goebel Behind the Scenes
Nutcracker Sweet Casts a Magic Spell
Honoring the Nimblest Needles
White Gold: The Esteemed Tradition of German Porcelain. Part Three: Refinement
You Asked For It!</t>
  </si>
  <si>
    <t>Hum 2121 Soap Box Derby p1, p7
Hum 2032 Puppy Pause p6
Hum 2013 Kitty Kisses p6
Hum 217 Boy with Toothache p12
Hum 50 Volunteers p12
Hum 214 We Congratulate p12
Hum 686 Sweet Greetings Trinket Box p13
Hum 2096 Heavenly Musicians p13
Hum 16 Little Hiker p13
Hum 2018 Toyland Express p13
Hum 2019 My Favorite Pony p13
Hum 15 Hear Ye! Hear Ye! Progression Set p14
Hum 2104 Sunflower Friends p14
Hum 2105 Miss Behaving p14
Hum 312 Honey Lover p14
Hum 339 Behave p14
Hum 316 Relaxation p14
Hum 2103/B Puppet Prince p15
Hum 2113 Extra! Extra! p15</t>
  </si>
  <si>
    <t>Hum 349 The Florist p1
Hum 313 Sunny Morning p1
Hum 129 Band Leader p3
Hum 333 Blessed Event p4
Hum 815 Heavenly Prayer p4
Hum 540 Best Wishes p5
Hum 8 Bookworm p5
Hum 349 The Florist p8
Hum 313 Sunny Morning p8
Hum 2079/A All By Myself p9
Hum 2079/B Windy Wishes p9
Hum 2136 The Cat's Meow p9
Hum 96 Little Shopper p10
Hum 383 Going Home p10
Hum 331 Crossroads p10
Hum 355 Autumn Harvest p11
Hum 16 Little Hiker p11
Hum 451 Just Dozing P12
Hum 73 Little Helper p12
Hum 128 Baker p12
Hum 2047 Winter Sleigh Ride p13
Hum 2067/A Sweet Treats Cookie Press p14
Hum 2003 Dearly Beloved p14</t>
  </si>
  <si>
    <t>Hum 2165 Farm Days p1, p10
Hum 2153 Big Announcement p3
Hum 2166 Circus Act p8
Hum 239/A-C p12
Hum 239/O Girl with Fir Tree p12
Hum 2050/A-B p12
Hum 2051/A-B p12
Hum 2049/A-B p12
Hum 2067/A-B p12
Hum 2077/A-B p12
Hum 207/A Christmas Gift p12
Hum 2136 The Cat's Meow p14
Hum 52/2/0 Volunteers p14</t>
  </si>
  <si>
    <t>One Last Visit to Grandma's House
Club Members Strut Their Stuff
The Art of Restoration
Gather in the Kitchen
Trophy of a Seafaring Adventure
Sing-A-Long
There Are Changes in the Air for the Create-A-Gift Collection!</t>
  </si>
  <si>
    <t>A Happy Retirement
Calendar Craftsmanship
Art Reflects Life
An Enchanting Corner of Germany
Everything's Coming up Roses
Updates</t>
  </si>
  <si>
    <t>Autumn Time
Natural Beauty Comes Indoors
Generations Joined
2006 Newcomers
Premier Collection Arbeitsmuster Editions
And it Came to Pass…
The Making of "The Christmas Story"</t>
  </si>
  <si>
    <t>A life of service . . . and collecting
Three cheers for the red, white, and blue
Barefoot is beautiful
A memorable, musical partnership
Gone, but not forgotten</t>
  </si>
  <si>
    <t>Power</t>
  </si>
  <si>
    <t>AAA</t>
  </si>
  <si>
    <t>PayPal</t>
  </si>
  <si>
    <t>Artistry Remembered
Classic From the Kitchen
Get Cracking!
Ducks in a Row
A Mother's Devotion
Magnum Opus
Loving Parents, Lucky Child
Community Buzz</t>
  </si>
  <si>
    <t>Heart and Flowers
Take it Personally
Good Night, Sleep Tight
Brothers Make the Best Buddies
Heartfelt Gifts
First time ever International M.I. Hummel Club Convention
Local Heroes
Hummel Buzz</t>
  </si>
  <si>
    <t>Pleased to Meet You
Playtime Traditions
Motif in Miniature
A Brew with a Twist
The Franciscan Tradition in Philadelphia
Well-Schooled in Artistry
Community Buzz
Slaying Dragons
Insights Insider</t>
  </si>
  <si>
    <t>TMK 2 – 1950-1960</t>
  </si>
  <si>
    <t>TMK 3 – 1957-1972</t>
  </si>
  <si>
    <t>TMK 4 – 1964-1972</t>
  </si>
  <si>
    <t>TMK 5 – 1972-1979</t>
  </si>
  <si>
    <t>TMK 7 – 1991-2000</t>
  </si>
  <si>
    <t>TMK 10 - Dec 2014-2017</t>
  </si>
  <si>
    <t>HummelGifts</t>
  </si>
  <si>
    <t>Total Paid</t>
  </si>
  <si>
    <t>Miller X paid</t>
  </si>
  <si>
    <t>Average--&gt;</t>
  </si>
  <si>
    <r>
      <t xml:space="preserve">Von Recklinghausen </t>
    </r>
    <r>
      <rPr>
        <b/>
        <sz val="11"/>
        <color theme="1"/>
        <rFont val="Calibri"/>
        <family val="2"/>
        <scheme val="minor"/>
      </rPr>
      <t>2013</t>
    </r>
  </si>
  <si>
    <r>
      <t xml:space="preserve">Antique-HQ </t>
    </r>
    <r>
      <rPr>
        <b/>
        <sz val="11"/>
        <color theme="1"/>
        <rFont val="Calibri"/>
        <family val="2"/>
        <scheme val="minor"/>
      </rPr>
      <t>2017</t>
    </r>
  </si>
  <si>
    <r>
      <t>2006</t>
    </r>
    <r>
      <rPr>
        <u/>
        <sz val="11"/>
        <color theme="1"/>
        <rFont val="Calibri"/>
        <family val="2"/>
        <scheme val="minor"/>
      </rPr>
      <t xml:space="preserve"> Miller</t>
    </r>
  </si>
  <si>
    <r>
      <t xml:space="preserve">Miller </t>
    </r>
    <r>
      <rPr>
        <b/>
        <sz val="11"/>
        <color theme="1"/>
        <rFont val="Calibri"/>
        <family val="2"/>
        <scheme val="minor"/>
      </rPr>
      <t>2006</t>
    </r>
  </si>
  <si>
    <t xml:space="preserve">&lt;--- 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</si>
</sst>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4" x14ac:knownFonts="1">
    <font>
      <sz val="11"/>
      <color theme="1"/>
      <name val="Calibri"/>
      <family val="2"/>
      <scheme val="minor"/>
    </font>
    <font>
      <b/>
      <u/>
      <sz val="11"/>
      <color theme="1"/>
      <name val="Calibri"/>
      <family val="2"/>
      <scheme val="minor"/>
    </font>
    <font>
      <sz val="18"/>
      <color theme="1"/>
      <name val="Calibri"/>
      <family val="2"/>
      <scheme val="minor"/>
    </font>
    <font>
      <u/>
      <sz val="11"/>
      <color theme="10"/>
      <name val="Calibri"/>
      <family val="2"/>
      <scheme val="minor"/>
    </font>
    <font>
      <b/>
      <sz val="11"/>
      <color theme="1"/>
      <name val="Calibri"/>
      <family val="2"/>
      <scheme val="minor"/>
    </font>
    <font>
      <b/>
      <u/>
      <sz val="11"/>
      <color theme="10"/>
      <name val="Calibri"/>
      <family val="2"/>
      <scheme val="minor"/>
    </font>
    <font>
      <b/>
      <u/>
      <sz val="11"/>
      <color rgb="FFFF0000"/>
      <name val="Calibri"/>
      <family val="2"/>
      <scheme val="minor"/>
    </font>
    <font>
      <b/>
      <sz val="16"/>
      <color theme="9" tint="-0.249977111117893"/>
      <name val="Calibri"/>
      <family val="2"/>
      <scheme val="minor"/>
    </font>
    <font>
      <sz val="14"/>
      <color theme="1"/>
      <name val="Calibri"/>
      <family val="2"/>
      <scheme val="minor"/>
    </font>
    <font>
      <b/>
      <sz val="14"/>
      <color theme="1"/>
      <name val="Calibri"/>
      <family val="2"/>
      <scheme val="minor"/>
    </font>
    <font>
      <b/>
      <sz val="14"/>
      <color theme="9" tint="-0.249977111117893"/>
      <name val="Calibri"/>
      <family val="2"/>
      <scheme val="minor"/>
    </font>
    <font>
      <sz val="24"/>
      <color theme="1"/>
      <name val="Calibri"/>
      <family val="2"/>
      <scheme val="minor"/>
    </font>
    <font>
      <u/>
      <sz val="11"/>
      <color theme="1"/>
      <name val="Calibri"/>
      <family val="2"/>
      <scheme val="minor"/>
    </font>
    <font>
      <b/>
      <u/>
      <sz val="10"/>
      <color theme="1"/>
      <name val="Calibri"/>
      <family val="2"/>
      <scheme val="minor"/>
    </font>
    <font>
      <sz val="10"/>
      <color theme="1"/>
      <name val="Calibri"/>
      <family val="2"/>
      <scheme val="minor"/>
    </font>
    <font>
      <i/>
      <sz val="10"/>
      <color theme="1"/>
      <name val="Calibri"/>
      <family val="2"/>
      <scheme val="minor"/>
    </font>
    <font>
      <b/>
      <u/>
      <sz val="14"/>
      <color theme="1"/>
      <name val="Calibri"/>
      <family val="2"/>
      <scheme val="minor"/>
    </font>
    <font>
      <b/>
      <u/>
      <sz val="12"/>
      <color theme="1"/>
      <name val="Calibri"/>
      <family val="2"/>
      <scheme val="minor"/>
    </font>
    <font>
      <sz val="12"/>
      <color theme="1"/>
      <name val="Calibri"/>
      <family val="2"/>
      <scheme val="minor"/>
    </font>
    <font>
      <b/>
      <u/>
      <sz val="16"/>
      <color theme="1"/>
      <name val="Calibri"/>
      <family val="2"/>
      <scheme val="minor"/>
    </font>
    <font>
      <sz val="16"/>
      <color theme="1"/>
      <name val="Calibri"/>
      <family val="2"/>
      <scheme val="minor"/>
    </font>
    <font>
      <i/>
      <sz val="14"/>
      <color theme="1"/>
      <name val="Calibri"/>
      <family val="2"/>
      <scheme val="minor"/>
    </font>
    <font>
      <sz val="20"/>
      <name val="Calibri"/>
      <family val="2"/>
      <scheme val="minor"/>
    </font>
    <font>
      <sz val="9"/>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89">
    <xf numFmtId="0" fontId="0" fillId="0" borderId="0" xfId="0"/>
    <xf numFmtId="0" fontId="1" fillId="0" borderId="0" xfId="0" applyFont="1"/>
    <xf numFmtId="0" fontId="2" fillId="0" borderId="0" xfId="0" applyFont="1"/>
    <xf numFmtId="0" fontId="1" fillId="0" borderId="0" xfId="0" applyFont="1" applyAlignment="1">
      <alignment horizontal="center"/>
    </xf>
    <xf numFmtId="0" fontId="0" fillId="0" borderId="0" xfId="0" applyAlignment="1">
      <alignment horizontal="center"/>
    </xf>
    <xf numFmtId="2" fontId="0" fillId="0" borderId="0" xfId="0" applyNumberFormat="1" applyAlignment="1">
      <alignment horizontal="center"/>
    </xf>
    <xf numFmtId="2" fontId="0" fillId="0" borderId="0" xfId="0" applyNumberFormat="1"/>
    <xf numFmtId="14" fontId="0" fillId="0" borderId="0" xfId="0" applyNumberFormat="1"/>
    <xf numFmtId="164" fontId="0" fillId="0" borderId="0" xfId="0" applyNumberFormat="1" applyAlignment="1">
      <alignment horizontal="center"/>
    </xf>
    <xf numFmtId="4" fontId="0" fillId="0" borderId="0" xfId="0" applyNumberFormat="1" applyAlignment="1">
      <alignment horizontal="right"/>
    </xf>
    <xf numFmtId="0" fontId="4" fillId="0" borderId="0" xfId="0" applyFont="1"/>
    <xf numFmtId="0" fontId="0" fillId="0" borderId="0" xfId="0" applyFont="1"/>
    <xf numFmtId="0" fontId="1" fillId="0" borderId="0" xfId="0" applyFont="1" applyAlignment="1">
      <alignment horizontal="left"/>
    </xf>
    <xf numFmtId="0" fontId="0" fillId="0" borderId="0" xfId="0" applyAlignment="1">
      <alignment horizontal="right"/>
    </xf>
    <xf numFmtId="0" fontId="0" fillId="0" borderId="0" xfId="0" applyFont="1" applyAlignment="1">
      <alignment horizontal="left"/>
    </xf>
    <xf numFmtId="0" fontId="0" fillId="0" borderId="0" xfId="0" applyAlignment="1">
      <alignment horizontal="left"/>
    </xf>
    <xf numFmtId="0" fontId="0" fillId="0" borderId="0" xfId="0" applyAlignment="1"/>
    <xf numFmtId="0" fontId="3" fillId="0" borderId="0" xfId="1"/>
    <xf numFmtId="2" fontId="4" fillId="0" borderId="0" xfId="0" applyNumberFormat="1" applyFont="1" applyAlignment="1">
      <alignment horizontal="center"/>
    </xf>
    <xf numFmtId="0" fontId="1" fillId="0" borderId="0" xfId="0" applyFont="1" applyAlignment="1">
      <alignment horizontal="right"/>
    </xf>
    <xf numFmtId="0" fontId="6" fillId="0" borderId="0" xfId="0" applyFont="1" applyAlignment="1">
      <alignment horizontal="right"/>
    </xf>
    <xf numFmtId="0" fontId="5" fillId="0" borderId="0" xfId="1" applyFont="1" applyAlignment="1">
      <alignment horizontal="center"/>
    </xf>
    <xf numFmtId="0" fontId="7" fillId="0" borderId="0" xfId="0" applyFont="1"/>
    <xf numFmtId="0" fontId="8" fillId="0" borderId="0" xfId="0" applyFont="1"/>
    <xf numFmtId="0" fontId="9" fillId="0" borderId="0" xfId="0" applyFont="1" applyAlignment="1">
      <alignment horizontal="left" vertical="center" indent="1"/>
    </xf>
    <xf numFmtId="0" fontId="10" fillId="0" borderId="0" xfId="0" applyFont="1" applyAlignment="1">
      <alignment horizontal="center"/>
    </xf>
    <xf numFmtId="0" fontId="11" fillId="0" borderId="0" xfId="0" applyFont="1"/>
    <xf numFmtId="4" fontId="3" fillId="0" borderId="0" xfId="1" applyNumberFormat="1" applyAlignment="1">
      <alignment horizontal="right"/>
    </xf>
    <xf numFmtId="49" fontId="0" fillId="0" borderId="0" xfId="0" applyNumberFormat="1"/>
    <xf numFmtId="0" fontId="12" fillId="0" borderId="0" xfId="0" applyFont="1"/>
    <xf numFmtId="15" fontId="0" fillId="0" borderId="0" xfId="0" applyNumberFormat="1" applyAlignment="1">
      <alignment horizontal="center"/>
    </xf>
    <xf numFmtId="0" fontId="13" fillId="0" borderId="0" xfId="0" applyFont="1"/>
    <xf numFmtId="0" fontId="14" fillId="0" borderId="0" xfId="0" applyFont="1" applyAlignment="1">
      <alignment vertical="top"/>
    </xf>
    <xf numFmtId="0" fontId="14" fillId="0" borderId="0" xfId="0" applyFont="1" applyAlignment="1">
      <alignment vertical="top" wrapText="1"/>
    </xf>
    <xf numFmtId="0" fontId="14" fillId="2" borderId="0" xfId="0" applyFont="1" applyFill="1" applyAlignment="1">
      <alignment vertical="top"/>
    </xf>
    <xf numFmtId="0" fontId="14" fillId="0" borderId="0" xfId="0" applyFont="1" applyFill="1" applyAlignment="1">
      <alignment vertical="top"/>
    </xf>
    <xf numFmtId="0" fontId="14" fillId="0" borderId="0" xfId="0" applyFont="1" applyFill="1" applyAlignment="1">
      <alignment vertical="top" wrapText="1"/>
    </xf>
    <xf numFmtId="0" fontId="2" fillId="0" borderId="0" xfId="0" applyFont="1" applyAlignment="1">
      <alignment vertical="top"/>
    </xf>
    <xf numFmtId="0" fontId="13" fillId="0" borderId="0" xfId="0" applyFont="1" applyAlignment="1">
      <alignment horizontal="center"/>
    </xf>
    <xf numFmtId="0" fontId="0" fillId="0" borderId="0" xfId="0" applyAlignment="1">
      <alignment horizontal="center" vertical="center"/>
    </xf>
    <xf numFmtId="0" fontId="0" fillId="3" borderId="0" xfId="0" applyFill="1" applyAlignment="1">
      <alignment horizontal="center" vertical="center"/>
    </xf>
    <xf numFmtId="0" fontId="13" fillId="0" borderId="0" xfId="0" applyFont="1" applyAlignment="1"/>
    <xf numFmtId="0" fontId="16" fillId="0" borderId="0" xfId="0" applyFont="1"/>
    <xf numFmtId="0" fontId="16" fillId="0" borderId="0" xfId="0" applyFont="1" applyAlignment="1"/>
    <xf numFmtId="0" fontId="0" fillId="0" borderId="0" xfId="0" applyFill="1" applyAlignment="1">
      <alignment horizontal="center" vertical="center"/>
    </xf>
    <xf numFmtId="0" fontId="2" fillId="0" borderId="0" xfId="0" applyFont="1" applyFill="1" applyAlignment="1">
      <alignment vertical="top"/>
    </xf>
    <xf numFmtId="0" fontId="0" fillId="0" borderId="0" xfId="0" applyAlignment="1">
      <alignment vertical="top" wrapText="1"/>
    </xf>
    <xf numFmtId="0" fontId="0" fillId="0" borderId="0" xfId="0" applyAlignment="1">
      <alignment vertical="top"/>
    </xf>
    <xf numFmtId="0" fontId="16" fillId="0" borderId="0" xfId="0" applyFont="1" applyAlignment="1">
      <alignment vertical="top"/>
    </xf>
    <xf numFmtId="0" fontId="0" fillId="4" borderId="0" xfId="0" applyFill="1" applyAlignment="1">
      <alignment horizontal="center" vertical="center"/>
    </xf>
    <xf numFmtId="0" fontId="8" fillId="0" borderId="0" xfId="0" applyFont="1" applyAlignment="1">
      <alignment vertical="top"/>
    </xf>
    <xf numFmtId="0" fontId="14" fillId="0" borderId="0" xfId="0" applyFont="1" applyAlignment="1">
      <alignment horizontal="center" vertical="top"/>
    </xf>
    <xf numFmtId="0" fontId="0" fillId="0" borderId="0" xfId="0" applyAlignment="1">
      <alignment horizontal="center" vertical="top"/>
    </xf>
    <xf numFmtId="0" fontId="0" fillId="4" borderId="0" xfId="0" applyFill="1" applyAlignment="1">
      <alignment horizontal="center" vertical="center" wrapText="1"/>
    </xf>
    <xf numFmtId="0" fontId="17" fillId="0" borderId="0" xfId="0" applyFont="1"/>
    <xf numFmtId="0" fontId="18" fillId="0" borderId="0" xfId="0" applyFont="1" applyAlignment="1">
      <alignment vertical="top"/>
    </xf>
    <xf numFmtId="0" fontId="18" fillId="0" borderId="0" xfId="0" applyFont="1" applyFill="1" applyAlignment="1">
      <alignment vertical="top"/>
    </xf>
    <xf numFmtId="0" fontId="18" fillId="2" borderId="0" xfId="0" applyFont="1" applyFill="1" applyAlignment="1">
      <alignment vertical="top"/>
    </xf>
    <xf numFmtId="0" fontId="18" fillId="0" borderId="0" xfId="0" applyFont="1"/>
    <xf numFmtId="0" fontId="8" fillId="0" borderId="0" xfId="0" applyFont="1" applyFill="1" applyAlignment="1">
      <alignment vertical="top"/>
    </xf>
    <xf numFmtId="0" fontId="8" fillId="2" borderId="0" xfId="0" applyFont="1" applyFill="1" applyAlignment="1">
      <alignment vertical="top"/>
    </xf>
    <xf numFmtId="0" fontId="16" fillId="0" borderId="0" xfId="0" applyFont="1" applyAlignment="1">
      <alignment horizontal="center"/>
    </xf>
    <xf numFmtId="0" fontId="8" fillId="3" borderId="0" xfId="0" applyFont="1" applyFill="1" applyAlignment="1">
      <alignment horizontal="center" vertical="center"/>
    </xf>
    <xf numFmtId="0" fontId="8" fillId="0" borderId="0" xfId="0" applyFont="1" applyAlignment="1">
      <alignment horizontal="center" vertical="center"/>
    </xf>
    <xf numFmtId="0" fontId="8" fillId="4" borderId="0" xfId="0" applyFont="1" applyFill="1" applyAlignment="1">
      <alignment horizontal="center" vertical="center"/>
    </xf>
    <xf numFmtId="0" fontId="8" fillId="0" borderId="0" xfId="0" applyFont="1" applyAlignment="1">
      <alignment vertical="center"/>
    </xf>
    <xf numFmtId="0" fontId="21" fillId="2" borderId="0" xfId="0" applyFont="1" applyFill="1" applyAlignment="1">
      <alignment vertical="top"/>
    </xf>
    <xf numFmtId="0" fontId="21" fillId="0" borderId="0" xfId="0" applyFont="1" applyFill="1" applyAlignment="1">
      <alignment vertical="top"/>
    </xf>
    <xf numFmtId="0" fontId="21" fillId="0" borderId="0" xfId="0" applyFont="1" applyAlignment="1">
      <alignment vertical="top"/>
    </xf>
    <xf numFmtId="0" fontId="20" fillId="0" borderId="0" xfId="0" applyFont="1" applyAlignment="1">
      <alignment horizontal="center" vertical="top"/>
    </xf>
    <xf numFmtId="0" fontId="20" fillId="0" borderId="0" xfId="0" applyFont="1" applyFill="1" applyAlignment="1">
      <alignment horizontal="center" vertical="top"/>
    </xf>
    <xf numFmtId="0" fontId="19" fillId="0" borderId="0" xfId="0" applyFont="1" applyAlignment="1">
      <alignment horizontal="center" vertical="top"/>
    </xf>
    <xf numFmtId="0" fontId="2" fillId="2" borderId="0" xfId="0" applyFont="1" applyFill="1" applyAlignment="1">
      <alignment vertical="top"/>
    </xf>
    <xf numFmtId="0" fontId="17" fillId="0" borderId="0" xfId="0" applyFont="1" applyAlignment="1"/>
    <xf numFmtId="0" fontId="5" fillId="0" borderId="0" xfId="1" applyFont="1" applyAlignment="1">
      <alignment horizontal="left"/>
    </xf>
    <xf numFmtId="0" fontId="18" fillId="0" borderId="0" xfId="0" applyFont="1" applyAlignment="1">
      <alignment vertical="top" wrapText="1"/>
    </xf>
    <xf numFmtId="0" fontId="18" fillId="0" borderId="0" xfId="0" applyFont="1" applyFill="1" applyAlignment="1">
      <alignment vertical="top" wrapText="1"/>
    </xf>
    <xf numFmtId="0" fontId="18" fillId="2" borderId="0" xfId="0" applyFont="1" applyFill="1" applyAlignment="1">
      <alignment vertical="top" wrapText="1"/>
    </xf>
    <xf numFmtId="0" fontId="20" fillId="0" borderId="0" xfId="0" applyFont="1" applyAlignment="1">
      <alignment horizontal="center" vertical="top" wrapText="1"/>
    </xf>
    <xf numFmtId="0" fontId="22" fillId="0" borderId="0" xfId="0" applyFont="1"/>
    <xf numFmtId="0" fontId="0" fillId="2" borderId="0" xfId="0" applyFill="1"/>
    <xf numFmtId="164" fontId="23" fillId="0" borderId="1" xfId="0" applyNumberFormat="1" applyFont="1" applyBorder="1" applyAlignment="1">
      <alignment horizontal="center"/>
    </xf>
    <xf numFmtId="2" fontId="23" fillId="0" borderId="1" xfId="0" applyNumberFormat="1" applyFont="1" applyBorder="1" applyAlignment="1">
      <alignment horizontal="center"/>
    </xf>
    <xf numFmtId="164" fontId="0" fillId="0" borderId="2" xfId="0" applyNumberFormat="1" applyBorder="1" applyAlignment="1">
      <alignment horizontal="center"/>
    </xf>
    <xf numFmtId="2" fontId="0" fillId="0" borderId="2" xfId="0" applyNumberFormat="1" applyBorder="1" applyAlignment="1">
      <alignment horizontal="center"/>
    </xf>
    <xf numFmtId="0" fontId="3" fillId="0" borderId="0" xfId="1" applyAlignment="1">
      <alignment horizontal="center"/>
    </xf>
    <xf numFmtId="1" fontId="2" fillId="0" borderId="0" xfId="0" applyNumberFormat="1" applyFont="1" applyAlignment="1">
      <alignment horizontal="center"/>
    </xf>
    <xf numFmtId="15" fontId="20" fillId="0" borderId="0" xfId="0" applyNumberFormat="1" applyFont="1" applyAlignment="1">
      <alignment horizontal="center"/>
    </xf>
    <xf numFmtId="2" fontId="0" fillId="0" borderId="0" xfId="0" applyNumberFormat="1" applyFill="1" applyAlignment="1">
      <alignment horizontal="righ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hummelfiguren.com/" TargetMode="External"/><Relationship Id="rId13" Type="http://schemas.openxmlformats.org/officeDocument/2006/relationships/printerSettings" Target="../printerSettings/printerSettings1.bin"/><Relationship Id="rId3" Type="http://schemas.openxmlformats.org/officeDocument/2006/relationships/hyperlink" Target="https://www.replacements.com/collect/hu_800617.htm" TargetMode="External"/><Relationship Id="rId7" Type="http://schemas.openxmlformats.org/officeDocument/2006/relationships/hyperlink" Target="https://www.worthpoint.com/worthopedia/j-hummel-golden-moments-patch-1796630960" TargetMode="External"/><Relationship Id="rId12" Type="http://schemas.openxmlformats.org/officeDocument/2006/relationships/hyperlink" Target="https://hummelgifts.com/" TargetMode="External"/><Relationship Id="rId2" Type="http://schemas.openxmlformats.org/officeDocument/2006/relationships/hyperlink" Target="https://www.replacements.com/collect/hu.htm" TargetMode="External"/><Relationship Id="rId1" Type="http://schemas.openxmlformats.org/officeDocument/2006/relationships/hyperlink" Target="http://www.antique-hq.com/wp-content/uploads/Hummel_figurine_value-price_guide.pdf" TargetMode="External"/><Relationship Id="rId6" Type="http://schemas.openxmlformats.org/officeDocument/2006/relationships/hyperlink" Target="http://mihummel.at/hummel_figurines.html" TargetMode="External"/><Relationship Id="rId11" Type="http://schemas.openxmlformats.org/officeDocument/2006/relationships/hyperlink" Target="http://allensinc.com/hummels/index.htm" TargetMode="External"/><Relationship Id="rId5" Type="http://schemas.openxmlformats.org/officeDocument/2006/relationships/hyperlink" Target="http://n.stuccu.com/s/hummel?tr=search_page" TargetMode="External"/><Relationship Id="rId10" Type="http://schemas.openxmlformats.org/officeDocument/2006/relationships/hyperlink" Target="https://hummelgifts.com/" TargetMode="External"/><Relationship Id="rId4" Type="http://schemas.openxmlformats.org/officeDocument/2006/relationships/hyperlink" Target="http://store.allensinc.com/categories.aspx?Keyword=hummel" TargetMode="External"/><Relationship Id="rId9" Type="http://schemas.openxmlformats.org/officeDocument/2006/relationships/hyperlink" Target="https://www.replacements.com/p/hummel-puppy-love-tm3-puppy-love---no-box/hu_pul/229303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58"/>
  <sheetViews>
    <sheetView tabSelected="1" zoomScale="106" zoomScaleNormal="106" workbookViewId="0">
      <pane xSplit="6" ySplit="3" topLeftCell="G4" activePane="bottomRight" state="frozen"/>
      <selection pane="topRight" activeCell="G1" sqref="G1"/>
      <selection pane="bottomLeft" activeCell="A4" sqref="A4"/>
      <selection pane="bottomRight" activeCell="H3" sqref="H3"/>
    </sheetView>
  </sheetViews>
  <sheetFormatPr defaultColWidth="8.88671875" defaultRowHeight="14.4" x14ac:dyDescent="0.3"/>
  <cols>
    <col min="1" max="1" width="6.33203125" customWidth="1"/>
    <col min="2" max="2" width="32.5546875" customWidth="1"/>
    <col min="3" max="3" width="6.33203125" customWidth="1"/>
    <col min="4" max="4" width="7.6640625" bestFit="1" customWidth="1"/>
    <col min="5" max="5" width="5" bestFit="1" customWidth="1"/>
    <col min="6" max="6" width="15.33203125" bestFit="1" customWidth="1"/>
    <col min="7" max="7" width="7.5546875" bestFit="1" customWidth="1"/>
    <col min="8" max="8" width="15" customWidth="1"/>
    <col min="9" max="9" width="9.5546875" customWidth="1"/>
    <col min="10" max="10" width="17.44140625" style="4" customWidth="1"/>
    <col min="11" max="11" width="11.109375" bestFit="1" customWidth="1"/>
    <col min="12" max="12" width="11.6640625" bestFit="1" customWidth="1"/>
    <col min="13" max="13" width="11.6640625" customWidth="1"/>
    <col min="14" max="15" width="11.6640625" bestFit="1" customWidth="1"/>
    <col min="16" max="17" width="11.33203125" customWidth="1"/>
    <col min="18" max="18" width="11.6640625" customWidth="1"/>
    <col min="19" max="19" width="10.88671875" customWidth="1"/>
    <col min="20" max="20" width="12.44140625" bestFit="1" customWidth="1"/>
    <col min="21" max="21" width="10.33203125" bestFit="1" customWidth="1"/>
    <col min="22" max="22" width="10.33203125" customWidth="1"/>
    <col min="23" max="23" width="9.5546875" bestFit="1" customWidth="1"/>
    <col min="24" max="24" width="9.5546875" customWidth="1"/>
    <col min="25" max="25" width="9.5546875" bestFit="1" customWidth="1"/>
    <col min="26" max="26" width="172" customWidth="1"/>
  </cols>
  <sheetData>
    <row r="1" spans="1:28" ht="31.2" x14ac:dyDescent="0.6">
      <c r="A1" s="26" t="s">
        <v>0</v>
      </c>
      <c r="B1" s="2"/>
      <c r="C1" s="2"/>
      <c r="D1" s="1"/>
      <c r="F1" s="87">
        <v>44369</v>
      </c>
      <c r="H1" s="86">
        <f>COUNT(A4:A5)</f>
        <v>1</v>
      </c>
      <c r="I1" s="83">
        <f>SUM(I4:I7)+Y1</f>
        <v>13.64</v>
      </c>
      <c r="J1" s="84">
        <f>N1/I1</f>
        <v>40.322580645161288</v>
      </c>
      <c r="L1" s="8">
        <f>SUM(L4:L6)</f>
        <v>70</v>
      </c>
      <c r="M1" s="8">
        <f>SUM(M4:M6)</f>
        <v>275</v>
      </c>
      <c r="N1" s="8">
        <f>SUM(N4:N6)</f>
        <v>550</v>
      </c>
      <c r="O1" s="8">
        <f>SUM(O4:O6)</f>
        <v>550</v>
      </c>
      <c r="P1" s="8">
        <f>SUM(P4:P6)</f>
        <v>325</v>
      </c>
      <c r="Q1" s="8">
        <f>SUM(Q4:Q6)</f>
        <v>275</v>
      </c>
      <c r="R1" s="8">
        <f>SUM(R4:R6)</f>
        <v>269.95</v>
      </c>
      <c r="S1" s="8">
        <f>SUM(S4:S6)</f>
        <v>500</v>
      </c>
      <c r="T1" s="8">
        <f>SUM(T4:T6)</f>
        <v>0</v>
      </c>
      <c r="U1" s="5">
        <f>AVERAGE(U4:U7)</f>
        <v>3.9285714285714284</v>
      </c>
      <c r="V1" s="5">
        <f>AVERAGE(V4:V7)</f>
        <v>3.8564285714285713</v>
      </c>
      <c r="W1" s="5">
        <f>AVERAGE(W4:W7)</f>
        <v>45.909849749582634</v>
      </c>
      <c r="X1" s="5">
        <f>AVERAGE(X4:X7)</f>
        <v>45.066777963272116</v>
      </c>
      <c r="Y1" s="8">
        <f>SUM(Y4:Y7)</f>
        <v>7.65</v>
      </c>
      <c r="Z1" s="14"/>
    </row>
    <row r="2" spans="1:28" ht="15.75" customHeight="1" x14ac:dyDescent="0.6">
      <c r="A2" s="26"/>
      <c r="B2" s="2"/>
      <c r="C2" s="25"/>
      <c r="D2" s="1"/>
      <c r="F2" s="30"/>
      <c r="H2" s="18"/>
      <c r="I2" s="81" t="s">
        <v>314</v>
      </c>
      <c r="J2" s="82" t="s">
        <v>315</v>
      </c>
      <c r="K2" t="s">
        <v>316</v>
      </c>
      <c r="L2" s="8">
        <f>AVERAGE(L4:L7)</f>
        <v>70</v>
      </c>
      <c r="M2" s="8">
        <f>AVERAGE(M4:M7)</f>
        <v>275</v>
      </c>
      <c r="N2" s="8">
        <f>AVERAGE(N4:N7)</f>
        <v>550</v>
      </c>
      <c r="O2" s="8">
        <f>AVERAGE(O4:O7)</f>
        <v>550</v>
      </c>
      <c r="P2" s="8">
        <f>AVERAGE(P4:P7)</f>
        <v>325</v>
      </c>
      <c r="Q2" s="8">
        <f>AVERAGE(Q4:Q7)</f>
        <v>275</v>
      </c>
      <c r="R2" s="8">
        <f>AVERAGE(R4:R7)</f>
        <v>269.95</v>
      </c>
      <c r="S2" s="8">
        <f>AVERAGE(S4:S7)</f>
        <v>500</v>
      </c>
      <c r="T2" s="8" t="e">
        <f>AVERAGE(T4:T7)</f>
        <v>#DIV/0!</v>
      </c>
      <c r="U2" s="5"/>
      <c r="V2" s="5"/>
      <c r="W2" s="5"/>
      <c r="X2" s="5"/>
      <c r="Y2" s="8"/>
      <c r="Z2" s="14"/>
    </row>
    <row r="3" spans="1:28" x14ac:dyDescent="0.3">
      <c r="A3" s="3" t="s">
        <v>1</v>
      </c>
      <c r="B3" s="3" t="s">
        <v>6</v>
      </c>
      <c r="C3" s="3" t="s">
        <v>45</v>
      </c>
      <c r="D3" s="3" t="s">
        <v>4</v>
      </c>
      <c r="E3" s="3" t="s">
        <v>2</v>
      </c>
      <c r="F3" s="3" t="s">
        <v>3</v>
      </c>
      <c r="G3" s="1" t="s">
        <v>20</v>
      </c>
      <c r="H3" s="21" t="s">
        <v>40</v>
      </c>
      <c r="I3" s="20" t="s">
        <v>5</v>
      </c>
      <c r="J3" s="3" t="s">
        <v>28</v>
      </c>
      <c r="K3" s="3" t="s">
        <v>13</v>
      </c>
      <c r="L3" s="3" t="s">
        <v>18</v>
      </c>
      <c r="M3" s="19" t="s">
        <v>251</v>
      </c>
      <c r="N3" s="19" t="s">
        <v>253</v>
      </c>
      <c r="O3" s="19" t="s">
        <v>319</v>
      </c>
      <c r="P3" s="12" t="s">
        <v>252</v>
      </c>
      <c r="Q3" s="74" t="s">
        <v>254</v>
      </c>
      <c r="R3" s="74" t="s">
        <v>255</v>
      </c>
      <c r="S3" s="21" t="s">
        <v>64</v>
      </c>
      <c r="T3" s="85" t="s">
        <v>313</v>
      </c>
      <c r="U3" s="3" t="s">
        <v>19</v>
      </c>
      <c r="V3" s="3" t="s">
        <v>27</v>
      </c>
      <c r="W3" s="3" t="s">
        <v>16</v>
      </c>
      <c r="X3" s="3" t="s">
        <v>16</v>
      </c>
      <c r="Y3" s="3" t="s">
        <v>60</v>
      </c>
      <c r="Z3" s="12" t="s">
        <v>39</v>
      </c>
    </row>
    <row r="4" spans="1:28" x14ac:dyDescent="0.3">
      <c r="A4" s="4">
        <v>1</v>
      </c>
      <c r="B4" s="10" t="s">
        <v>52</v>
      </c>
      <c r="C4" s="4" t="s">
        <v>250</v>
      </c>
      <c r="D4" s="3"/>
      <c r="E4" s="4">
        <v>3</v>
      </c>
      <c r="F4" s="4" t="s">
        <v>17</v>
      </c>
      <c r="G4" s="4">
        <v>1935</v>
      </c>
      <c r="H4" s="6" t="s">
        <v>41</v>
      </c>
      <c r="I4" s="88">
        <v>5.99</v>
      </c>
      <c r="J4" s="4" t="s">
        <v>8</v>
      </c>
      <c r="K4" s="7">
        <v>43233</v>
      </c>
      <c r="L4" s="9">
        <v>70</v>
      </c>
      <c r="M4" s="9">
        <v>275</v>
      </c>
      <c r="N4" s="9">
        <v>550</v>
      </c>
      <c r="O4" s="9">
        <v>550</v>
      </c>
      <c r="P4" s="9">
        <v>325</v>
      </c>
      <c r="Q4" s="9">
        <v>275</v>
      </c>
      <c r="R4" s="27">
        <v>269.95</v>
      </c>
      <c r="S4" s="9">
        <v>500</v>
      </c>
      <c r="T4" s="9"/>
      <c r="U4" s="5">
        <f t="shared" ref="U4" si="0">Q4/L4</f>
        <v>3.9285714285714284</v>
      </c>
      <c r="V4" s="5">
        <f t="shared" ref="V4" si="1">R4/L4</f>
        <v>3.8564285714285713</v>
      </c>
      <c r="W4" s="6">
        <f>Q4/I4</f>
        <v>45.909849749582634</v>
      </c>
      <c r="X4" s="6">
        <f>R4/I4</f>
        <v>45.066777963272116</v>
      </c>
      <c r="Y4" s="6">
        <v>7.65</v>
      </c>
      <c r="Z4" s="28" t="s">
        <v>53</v>
      </c>
      <c r="AA4" s="80"/>
      <c r="AB4" s="80"/>
    </row>
    <row r="5" spans="1:28" x14ac:dyDescent="0.3">
      <c r="A5" s="4"/>
      <c r="B5" s="10"/>
      <c r="C5" s="4"/>
      <c r="D5" s="3"/>
      <c r="E5" s="4"/>
      <c r="F5" s="4"/>
      <c r="G5" s="4"/>
      <c r="H5" s="6"/>
      <c r="I5" s="88"/>
      <c r="K5" s="7"/>
      <c r="L5" s="9"/>
      <c r="M5" s="9"/>
      <c r="N5" s="9"/>
      <c r="O5" s="9"/>
      <c r="P5" s="9"/>
      <c r="Q5" s="9"/>
      <c r="R5" s="27"/>
      <c r="S5" s="9"/>
      <c r="T5" s="9"/>
      <c r="U5" s="5"/>
      <c r="V5" s="5"/>
      <c r="W5" s="6"/>
      <c r="X5" s="6"/>
      <c r="Y5" s="6"/>
      <c r="Z5" s="28"/>
    </row>
    <row r="7" spans="1:28" x14ac:dyDescent="0.3">
      <c r="B7" s="10"/>
      <c r="G7" t="s">
        <v>138</v>
      </c>
      <c r="I7" s="4"/>
      <c r="L7" s="13" t="s">
        <v>134</v>
      </c>
      <c r="M7" s="13" t="s">
        <v>133</v>
      </c>
      <c r="N7" s="13" t="s">
        <v>65</v>
      </c>
      <c r="O7" s="13" t="s">
        <v>320</v>
      </c>
      <c r="P7" s="13" t="s">
        <v>317</v>
      </c>
      <c r="Q7" s="13" t="s">
        <v>318</v>
      </c>
      <c r="R7" s="16" t="s">
        <v>29</v>
      </c>
      <c r="S7" s="15" t="s">
        <v>63</v>
      </c>
      <c r="T7" s="15"/>
    </row>
    <row r="8" spans="1:28" ht="18" x14ac:dyDescent="0.35">
      <c r="A8" s="23"/>
      <c r="B8" s="24" t="s">
        <v>14</v>
      </c>
      <c r="C8" s="23" t="s">
        <v>7</v>
      </c>
      <c r="G8" t="s">
        <v>137</v>
      </c>
      <c r="I8" s="4"/>
      <c r="M8" t="s">
        <v>136</v>
      </c>
      <c r="S8" s="15"/>
      <c r="T8" s="15"/>
    </row>
    <row r="9" spans="1:28" ht="18" x14ac:dyDescent="0.35">
      <c r="A9" s="23"/>
      <c r="B9" s="24" t="s">
        <v>307</v>
      </c>
      <c r="C9" s="23" t="s">
        <v>11</v>
      </c>
      <c r="I9" s="4"/>
      <c r="S9" s="15"/>
      <c r="T9" s="15"/>
    </row>
    <row r="10" spans="1:28" ht="18" x14ac:dyDescent="0.35">
      <c r="A10" s="23"/>
      <c r="B10" s="24" t="s">
        <v>308</v>
      </c>
      <c r="C10" s="23" t="s">
        <v>25</v>
      </c>
      <c r="I10" s="4"/>
      <c r="S10" s="15"/>
      <c r="T10" s="15"/>
    </row>
    <row r="11" spans="1:28" ht="18" x14ac:dyDescent="0.35">
      <c r="A11" s="23"/>
      <c r="B11" s="24" t="s">
        <v>309</v>
      </c>
      <c r="C11" s="23" t="s">
        <v>10</v>
      </c>
      <c r="I11" s="4"/>
      <c r="S11" s="15"/>
      <c r="T11" s="15"/>
    </row>
    <row r="12" spans="1:28" ht="18" x14ac:dyDescent="0.35">
      <c r="A12" s="23"/>
      <c r="B12" s="24" t="s">
        <v>310</v>
      </c>
      <c r="C12" s="23" t="s">
        <v>9</v>
      </c>
      <c r="I12" s="4"/>
      <c r="S12" s="15"/>
      <c r="T12" s="15"/>
    </row>
    <row r="13" spans="1:28" ht="18" x14ac:dyDescent="0.35">
      <c r="A13" s="23"/>
      <c r="B13" s="24" t="s">
        <v>15</v>
      </c>
      <c r="C13" s="23" t="s">
        <v>12</v>
      </c>
      <c r="I13" s="4"/>
      <c r="S13" s="15"/>
      <c r="T13" s="15"/>
    </row>
    <row r="14" spans="1:28" ht="18" x14ac:dyDescent="0.35">
      <c r="A14" s="23"/>
      <c r="B14" s="24" t="s">
        <v>311</v>
      </c>
      <c r="C14" s="23" t="s">
        <v>24</v>
      </c>
      <c r="I14" s="4"/>
      <c r="S14" s="15"/>
      <c r="T14" s="15"/>
    </row>
    <row r="15" spans="1:28" ht="18" x14ac:dyDescent="0.35">
      <c r="A15" s="23"/>
      <c r="B15" s="24" t="s">
        <v>26</v>
      </c>
      <c r="C15" s="23" t="s">
        <v>44</v>
      </c>
      <c r="I15" s="4"/>
      <c r="S15" s="15"/>
      <c r="T15" s="15"/>
    </row>
    <row r="16" spans="1:28" ht="18" x14ac:dyDescent="0.35">
      <c r="A16" s="23"/>
      <c r="B16" s="24" t="s">
        <v>257</v>
      </c>
      <c r="C16" s="23" t="s">
        <v>23</v>
      </c>
      <c r="I16" s="4"/>
      <c r="S16" s="15"/>
      <c r="T16" s="15"/>
    </row>
    <row r="17" spans="1:20" ht="18" x14ac:dyDescent="0.35">
      <c r="A17" s="23"/>
      <c r="B17" s="24" t="s">
        <v>312</v>
      </c>
      <c r="C17" s="23" t="s">
        <v>61</v>
      </c>
      <c r="I17" s="4"/>
      <c r="S17" s="15"/>
      <c r="T17" s="15"/>
    </row>
    <row r="18" spans="1:20" ht="18" x14ac:dyDescent="0.35">
      <c r="A18" s="23"/>
      <c r="B18" s="24" t="s">
        <v>256</v>
      </c>
      <c r="C18" s="23" t="s">
        <v>62</v>
      </c>
      <c r="I18" s="4"/>
      <c r="S18" s="15"/>
      <c r="T18" s="15"/>
    </row>
    <row r="19" spans="1:20" ht="21" x14ac:dyDescent="0.4">
      <c r="A19" s="22">
        <f>SUM(A8:A18)</f>
        <v>0</v>
      </c>
      <c r="B19" t="s">
        <v>321</v>
      </c>
      <c r="I19" s="4"/>
      <c r="S19" s="15"/>
      <c r="T19" s="15"/>
    </row>
    <row r="20" spans="1:20" x14ac:dyDescent="0.3">
      <c r="B20" s="10"/>
      <c r="I20" s="4"/>
      <c r="L20" s="13"/>
      <c r="M20" s="13"/>
      <c r="N20" s="13"/>
      <c r="O20" s="13"/>
      <c r="P20" s="13"/>
      <c r="Q20" s="13"/>
      <c r="R20" s="16"/>
      <c r="S20" s="15"/>
      <c r="T20" s="15"/>
    </row>
    <row r="21" spans="1:20" x14ac:dyDescent="0.3">
      <c r="A21" s="13" t="s">
        <v>21</v>
      </c>
      <c r="B21" s="11" t="s">
        <v>22</v>
      </c>
    </row>
    <row r="22" spans="1:20" x14ac:dyDescent="0.3">
      <c r="A22" s="13"/>
    </row>
    <row r="23" spans="1:20" x14ac:dyDescent="0.3">
      <c r="B23" s="10" t="s">
        <v>36</v>
      </c>
    </row>
    <row r="24" spans="1:20" x14ac:dyDescent="0.3">
      <c r="B24" t="s">
        <v>35</v>
      </c>
      <c r="C24" s="17" t="s">
        <v>30</v>
      </c>
    </row>
    <row r="25" spans="1:20" x14ac:dyDescent="0.3">
      <c r="B25" t="s">
        <v>58</v>
      </c>
      <c r="C25" s="17" t="s">
        <v>59</v>
      </c>
    </row>
    <row r="26" spans="1:20" x14ac:dyDescent="0.3">
      <c r="B26" t="s">
        <v>33</v>
      </c>
      <c r="C26" s="17" t="s">
        <v>32</v>
      </c>
    </row>
    <row r="27" spans="1:20" x14ac:dyDescent="0.3">
      <c r="B27" t="s">
        <v>37</v>
      </c>
      <c r="C27" s="17" t="s">
        <v>38</v>
      </c>
    </row>
    <row r="28" spans="1:20" x14ac:dyDescent="0.3">
      <c r="B28" t="s">
        <v>50</v>
      </c>
      <c r="C28" s="17" t="s">
        <v>51</v>
      </c>
    </row>
    <row r="29" spans="1:20" x14ac:dyDescent="0.3">
      <c r="B29" t="s">
        <v>48</v>
      </c>
      <c r="C29" s="17" t="s">
        <v>49</v>
      </c>
    </row>
    <row r="30" spans="1:20" x14ac:dyDescent="0.3">
      <c r="B30" t="s">
        <v>56</v>
      </c>
      <c r="C30" s="17" t="s">
        <v>57</v>
      </c>
    </row>
    <row r="31" spans="1:20" x14ac:dyDescent="0.3">
      <c r="B31" t="s">
        <v>54</v>
      </c>
      <c r="C31" s="17" t="s">
        <v>55</v>
      </c>
    </row>
    <row r="32" spans="1:20" x14ac:dyDescent="0.3">
      <c r="B32" t="s">
        <v>34</v>
      </c>
      <c r="C32" s="17" t="s">
        <v>31</v>
      </c>
    </row>
    <row r="33" spans="1:26" x14ac:dyDescent="0.3">
      <c r="B33" t="s">
        <v>42</v>
      </c>
      <c r="C33" s="17" t="s">
        <v>43</v>
      </c>
    </row>
    <row r="34" spans="1:26" x14ac:dyDescent="0.3">
      <c r="B34" t="s">
        <v>47</v>
      </c>
      <c r="C34" s="17" t="s">
        <v>46</v>
      </c>
    </row>
    <row r="35" spans="1:26" x14ac:dyDescent="0.3">
      <c r="Z35" t="s">
        <v>135</v>
      </c>
    </row>
    <row r="38" spans="1:26" x14ac:dyDescent="0.3">
      <c r="A38" s="10"/>
    </row>
    <row r="39" spans="1:26" x14ac:dyDescent="0.3">
      <c r="B39" s="29"/>
      <c r="C39" s="29"/>
      <c r="D39" s="29"/>
      <c r="E39" s="29"/>
    </row>
    <row r="40" spans="1:26" x14ac:dyDescent="0.3">
      <c r="B40" s="11"/>
      <c r="C40" s="11"/>
      <c r="D40" s="11"/>
      <c r="E40" s="17"/>
      <c r="F40" s="11"/>
    </row>
    <row r="41" spans="1:26" x14ac:dyDescent="0.3">
      <c r="B41" s="11"/>
      <c r="C41" s="11"/>
      <c r="D41" s="11"/>
      <c r="E41" s="17"/>
      <c r="F41" s="11"/>
    </row>
    <row r="42" spans="1:26" x14ac:dyDescent="0.3">
      <c r="E42" s="17"/>
    </row>
    <row r="43" spans="1:26" x14ac:dyDescent="0.3">
      <c r="B43" s="11"/>
      <c r="E43" s="17"/>
    </row>
    <row r="44" spans="1:26" x14ac:dyDescent="0.3">
      <c r="B44" s="10"/>
    </row>
    <row r="46" spans="1:26" x14ac:dyDescent="0.3">
      <c r="A46" s="10"/>
    </row>
    <row r="47" spans="1:26" x14ac:dyDescent="0.3">
      <c r="B47" s="29"/>
      <c r="C47" s="29"/>
      <c r="D47" s="29"/>
      <c r="E47" s="29"/>
    </row>
    <row r="48" spans="1:26" x14ac:dyDescent="0.3">
      <c r="E48" s="17"/>
    </row>
    <row r="49" spans="1:5" x14ac:dyDescent="0.3">
      <c r="E49" s="17"/>
    </row>
    <row r="50" spans="1:5" x14ac:dyDescent="0.3">
      <c r="B50" s="11"/>
      <c r="E50" s="17"/>
    </row>
    <row r="51" spans="1:5" x14ac:dyDescent="0.3">
      <c r="E51" s="17"/>
    </row>
    <row r="52" spans="1:5" x14ac:dyDescent="0.3">
      <c r="B52" s="11"/>
      <c r="E52" s="17"/>
    </row>
    <row r="53" spans="1:5" x14ac:dyDescent="0.3">
      <c r="B53" s="11"/>
      <c r="E53" s="17"/>
    </row>
    <row r="54" spans="1:5" x14ac:dyDescent="0.3">
      <c r="B54" s="11"/>
      <c r="E54" s="17"/>
    </row>
    <row r="55" spans="1:5" x14ac:dyDescent="0.3">
      <c r="B55" s="11"/>
      <c r="E55" s="17"/>
    </row>
    <row r="56" spans="1:5" x14ac:dyDescent="0.3">
      <c r="A56" s="10"/>
    </row>
    <row r="57" spans="1:5" x14ac:dyDescent="0.3">
      <c r="B57" s="17"/>
    </row>
    <row r="58" spans="1:5" x14ac:dyDescent="0.3">
      <c r="B58" s="17"/>
    </row>
  </sheetData>
  <sortState ref="A4:AB5">
    <sortCondition ref="A4:A5"/>
    <sortCondition ref="E4:E5"/>
    <sortCondition ref="D4:D5"/>
    <sortCondition ref="C4:C5"/>
  </sortState>
  <hyperlinks>
    <hyperlink ref="Q3" r:id="rId1" display="Value 2017" xr:uid="{00000000-0004-0000-0000-00000D000000}"/>
    <hyperlink ref="R3" r:id="rId2" display="Value 2018" xr:uid="{00000000-0004-0000-0000-000011000000}"/>
    <hyperlink ref="C32" r:id="rId3" xr:uid="{00000000-0004-0000-0000-00004B000000}"/>
    <hyperlink ref="C24" r:id="rId4" xr:uid="{00000000-0004-0000-0000-00004C000000}"/>
    <hyperlink ref="C33" r:id="rId5" xr:uid="{00000000-0004-0000-0000-00004D000000}"/>
    <hyperlink ref="H3" r:id="rId6" xr:uid="{00000000-0004-0000-0000-00004E000000}"/>
    <hyperlink ref="C34" r:id="rId7" xr:uid="{00000000-0004-0000-0000-000055000000}"/>
    <hyperlink ref="C29" r:id="rId8" xr:uid="{00000000-0004-0000-0000-000056000000}"/>
    <hyperlink ref="R4" r:id="rId9" display="https://www.replacements.com/p/hummel-puppy-love-tm3-puppy-love---no-box/hu_pul/2293031" xr:uid="{00000000-0004-0000-0000-00006C000000}"/>
    <hyperlink ref="C31" r:id="rId10" xr:uid="{00000000-0004-0000-0000-00006E000000}"/>
    <hyperlink ref="S3" r:id="rId11" display="Allens" xr:uid="{00000000-0004-0000-0000-000073000000}"/>
    <hyperlink ref="T3" r:id="rId12" xr:uid="{EB355C00-92F3-4458-83FA-66219135DC13}"/>
  </hyperlinks>
  <pageMargins left="0.25" right="0.25" top="0.75" bottom="0.75" header="0.3" footer="0.3"/>
  <pageSetup scale="16" fitToHeight="0" orientation="landscape"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83"/>
  <sheetViews>
    <sheetView workbookViewId="0">
      <pane ySplit="1" topLeftCell="A2" activePane="bottomLeft" state="frozen"/>
      <selection pane="bottomLeft" activeCell="N8" sqref="N8:S8"/>
    </sheetView>
  </sheetViews>
  <sheetFormatPr defaultRowHeight="21" x14ac:dyDescent="0.35"/>
  <cols>
    <col min="1" max="1" width="8.88671875" bestFit="1" customWidth="1"/>
    <col min="2" max="2" width="4.6640625" bestFit="1" customWidth="1"/>
    <col min="3" max="3" width="4" style="23" bestFit="1" customWidth="1"/>
    <col min="4" max="4" width="8.44140625" style="58" bestFit="1" customWidth="1"/>
    <col min="5" max="5" width="7.5546875" style="69" bestFit="1" customWidth="1"/>
    <col min="6" max="6" width="57.33203125" bestFit="1" customWidth="1"/>
    <col min="7" max="7" width="35.33203125" bestFit="1" customWidth="1"/>
    <col min="8" max="8" width="5.6640625" style="23" bestFit="1" customWidth="1"/>
    <col min="9" max="9" width="6" bestFit="1" customWidth="1"/>
    <col min="10" max="10" width="9" style="4"/>
    <col min="11" max="11" width="7.44140625" bestFit="1" customWidth="1"/>
  </cols>
  <sheetData>
    <row r="1" spans="1:15" x14ac:dyDescent="0.35">
      <c r="A1" s="42" t="s">
        <v>66</v>
      </c>
      <c r="B1" s="42" t="s">
        <v>74</v>
      </c>
      <c r="C1" s="42" t="s">
        <v>75</v>
      </c>
      <c r="D1" s="54" t="s">
        <v>68</v>
      </c>
      <c r="E1" s="71" t="s">
        <v>67</v>
      </c>
      <c r="F1" s="42" t="s">
        <v>94</v>
      </c>
      <c r="G1" s="48" t="s">
        <v>95</v>
      </c>
      <c r="H1" s="61" t="s">
        <v>139</v>
      </c>
      <c r="I1" s="31" t="s">
        <v>141</v>
      </c>
      <c r="J1" s="3" t="s">
        <v>143</v>
      </c>
      <c r="K1" s="1" t="s">
        <v>144</v>
      </c>
      <c r="L1" s="1" t="s">
        <v>159</v>
      </c>
    </row>
    <row r="2" spans="1:15" ht="69" x14ac:dyDescent="0.5">
      <c r="A2" s="32"/>
      <c r="B2" s="37">
        <v>1</v>
      </c>
      <c r="C2" s="50">
        <v>1</v>
      </c>
      <c r="D2" s="55" t="s">
        <v>69</v>
      </c>
      <c r="E2" s="69">
        <v>1977</v>
      </c>
      <c r="F2" s="33" t="s">
        <v>267</v>
      </c>
      <c r="G2" s="33" t="s">
        <v>96</v>
      </c>
      <c r="H2" s="62" t="s">
        <v>140</v>
      </c>
      <c r="I2" s="40" t="s">
        <v>140</v>
      </c>
      <c r="N2" s="79">
        <v>920.06</v>
      </c>
      <c r="O2" s="58">
        <f>N2-(N3+N4+N5+N6+N7+N8+N9)</f>
        <v>276.40999999999997</v>
      </c>
    </row>
    <row r="3" spans="1:15" ht="41.4" x14ac:dyDescent="0.3">
      <c r="A3" s="32"/>
      <c r="B3" s="32"/>
      <c r="C3" s="50">
        <v>2</v>
      </c>
      <c r="D3" s="55" t="s">
        <v>71</v>
      </c>
      <c r="E3" s="69">
        <v>1977</v>
      </c>
      <c r="F3" s="33" t="s">
        <v>76</v>
      </c>
      <c r="G3" s="32"/>
      <c r="H3" s="62" t="s">
        <v>140</v>
      </c>
      <c r="I3" s="39"/>
      <c r="N3">
        <v>93.65</v>
      </c>
      <c r="O3" t="s">
        <v>301</v>
      </c>
    </row>
    <row r="4" spans="1:15" ht="69" x14ac:dyDescent="0.3">
      <c r="A4" s="32"/>
      <c r="B4" s="32"/>
      <c r="C4" s="50">
        <v>3</v>
      </c>
      <c r="D4" s="55" t="s">
        <v>77</v>
      </c>
      <c r="E4" s="69">
        <v>1977</v>
      </c>
      <c r="F4" s="33" t="s">
        <v>78</v>
      </c>
      <c r="G4" s="32"/>
      <c r="H4" s="62" t="s">
        <v>140</v>
      </c>
      <c r="I4" s="39"/>
      <c r="N4">
        <v>250</v>
      </c>
      <c r="O4" t="s">
        <v>302</v>
      </c>
    </row>
    <row r="5" spans="1:15" ht="110.4" x14ac:dyDescent="0.3">
      <c r="A5" s="32"/>
      <c r="B5" s="37">
        <v>2</v>
      </c>
      <c r="C5" s="50">
        <v>1</v>
      </c>
      <c r="D5" s="75" t="s">
        <v>258</v>
      </c>
      <c r="E5" s="69">
        <v>1978</v>
      </c>
      <c r="F5" s="33" t="s">
        <v>266</v>
      </c>
      <c r="G5" s="32"/>
      <c r="H5" s="62" t="s">
        <v>140</v>
      </c>
      <c r="I5" s="39"/>
      <c r="N5">
        <v>300</v>
      </c>
      <c r="O5" t="s">
        <v>303</v>
      </c>
    </row>
    <row r="6" spans="1:15" ht="55.2" x14ac:dyDescent="0.3">
      <c r="A6" s="35"/>
      <c r="B6" s="35"/>
      <c r="C6" s="59">
        <v>2</v>
      </c>
      <c r="D6" s="76" t="s">
        <v>259</v>
      </c>
      <c r="E6" s="69">
        <v>1978</v>
      </c>
      <c r="F6" s="36" t="s">
        <v>125</v>
      </c>
      <c r="G6" s="35"/>
      <c r="H6" s="62" t="s">
        <v>140</v>
      </c>
      <c r="I6" s="39"/>
    </row>
    <row r="7" spans="1:15" ht="55.2" x14ac:dyDescent="0.3">
      <c r="A7" s="32"/>
      <c r="B7" s="32"/>
      <c r="C7" s="50">
        <v>3</v>
      </c>
      <c r="D7" s="75" t="s">
        <v>260</v>
      </c>
      <c r="E7" s="69">
        <v>1978</v>
      </c>
      <c r="F7" s="33" t="s">
        <v>80</v>
      </c>
      <c r="G7" s="32"/>
      <c r="H7" s="62" t="s">
        <v>140</v>
      </c>
      <c r="I7" s="39"/>
    </row>
    <row r="8" spans="1:15" ht="69" x14ac:dyDescent="0.3">
      <c r="A8" s="32"/>
      <c r="B8" s="32"/>
      <c r="C8" s="50">
        <v>4</v>
      </c>
      <c r="D8" s="75" t="s">
        <v>261</v>
      </c>
      <c r="E8" s="69">
        <v>1979</v>
      </c>
      <c r="F8" s="33" t="s">
        <v>82</v>
      </c>
      <c r="G8" s="32"/>
      <c r="H8" s="62" t="s">
        <v>140</v>
      </c>
      <c r="I8" s="40" t="s">
        <v>140</v>
      </c>
    </row>
    <row r="9" spans="1:15" ht="110.4" x14ac:dyDescent="0.3">
      <c r="A9" s="32"/>
      <c r="B9" s="37">
        <v>3</v>
      </c>
      <c r="C9" s="50">
        <v>1</v>
      </c>
      <c r="D9" s="75" t="s">
        <v>258</v>
      </c>
      <c r="E9" s="69">
        <v>1979</v>
      </c>
      <c r="F9" s="33" t="s">
        <v>83</v>
      </c>
      <c r="G9" s="32"/>
      <c r="H9" s="62" t="s">
        <v>140</v>
      </c>
      <c r="I9" s="39"/>
    </row>
    <row r="10" spans="1:15" ht="46.8" x14ac:dyDescent="0.3">
      <c r="A10" s="32"/>
      <c r="B10" s="32"/>
      <c r="C10" s="50">
        <v>2</v>
      </c>
      <c r="D10" s="75" t="s">
        <v>259</v>
      </c>
      <c r="E10" s="69">
        <v>1979</v>
      </c>
      <c r="F10" s="33" t="s">
        <v>85</v>
      </c>
      <c r="G10" s="32"/>
      <c r="H10" s="62" t="s">
        <v>140</v>
      </c>
      <c r="I10" s="39"/>
    </row>
    <row r="11" spans="1:15" ht="96.6" x14ac:dyDescent="0.3">
      <c r="A11" s="32"/>
      <c r="B11" s="32"/>
      <c r="C11" s="50">
        <v>3</v>
      </c>
      <c r="D11" s="75" t="s">
        <v>260</v>
      </c>
      <c r="E11" s="69">
        <v>1979</v>
      </c>
      <c r="F11" s="33" t="s">
        <v>86</v>
      </c>
      <c r="G11" s="32"/>
      <c r="H11" s="62" t="s">
        <v>140</v>
      </c>
      <c r="I11" s="39"/>
    </row>
    <row r="12" spans="1:15" ht="96.6" x14ac:dyDescent="0.3">
      <c r="A12" s="32"/>
      <c r="B12" s="32"/>
      <c r="C12" s="50">
        <v>4</v>
      </c>
      <c r="D12" s="75" t="s">
        <v>261</v>
      </c>
      <c r="E12" s="69">
        <v>1980</v>
      </c>
      <c r="F12" s="33" t="s">
        <v>88</v>
      </c>
      <c r="G12" s="32" t="s">
        <v>87</v>
      </c>
      <c r="H12" s="62" t="s">
        <v>140</v>
      </c>
      <c r="I12" s="40" t="s">
        <v>140</v>
      </c>
    </row>
    <row r="13" spans="1:15" ht="82.8" x14ac:dyDescent="0.3">
      <c r="A13" s="32"/>
      <c r="B13" s="37">
        <v>4</v>
      </c>
      <c r="C13" s="50">
        <v>1</v>
      </c>
      <c r="D13" s="75" t="s">
        <v>258</v>
      </c>
      <c r="E13" s="69">
        <v>1980</v>
      </c>
      <c r="F13" s="33" t="s">
        <v>89</v>
      </c>
      <c r="G13" s="32"/>
      <c r="H13" s="62" t="s">
        <v>140</v>
      </c>
      <c r="I13" s="39"/>
    </row>
    <row r="14" spans="1:15" ht="69" x14ac:dyDescent="0.3">
      <c r="A14" s="32"/>
      <c r="B14" s="32"/>
      <c r="C14" s="50">
        <v>2</v>
      </c>
      <c r="D14" s="75" t="s">
        <v>259</v>
      </c>
      <c r="E14" s="69">
        <v>1980</v>
      </c>
      <c r="F14" s="33" t="s">
        <v>90</v>
      </c>
      <c r="G14" s="33" t="s">
        <v>91</v>
      </c>
      <c r="H14" s="62" t="s">
        <v>140</v>
      </c>
      <c r="I14" s="39"/>
    </row>
    <row r="15" spans="1:15" ht="124.2" x14ac:dyDescent="0.3">
      <c r="A15" s="32"/>
      <c r="B15" s="32"/>
      <c r="C15" s="50">
        <v>3</v>
      </c>
      <c r="D15" s="75" t="s">
        <v>260</v>
      </c>
      <c r="E15" s="69">
        <v>1980</v>
      </c>
      <c r="F15" s="33" t="s">
        <v>280</v>
      </c>
      <c r="G15" s="32"/>
      <c r="H15" s="62" t="s">
        <v>140</v>
      </c>
      <c r="I15" s="39"/>
    </row>
    <row r="16" spans="1:15" ht="151.80000000000001" x14ac:dyDescent="0.3">
      <c r="A16" s="32"/>
      <c r="B16" s="32"/>
      <c r="C16" s="50">
        <v>4</v>
      </c>
      <c r="D16" s="75" t="s">
        <v>262</v>
      </c>
      <c r="E16" s="69">
        <v>1981</v>
      </c>
      <c r="F16" s="33" t="s">
        <v>93</v>
      </c>
      <c r="G16" s="33" t="s">
        <v>92</v>
      </c>
      <c r="H16" s="62" t="s">
        <v>140</v>
      </c>
      <c r="I16" s="39"/>
    </row>
    <row r="17" spans="1:9" ht="23.4" x14ac:dyDescent="0.3">
      <c r="A17" s="34"/>
      <c r="B17" s="72">
        <v>5</v>
      </c>
      <c r="C17" s="66">
        <v>1</v>
      </c>
      <c r="D17" s="57"/>
      <c r="E17" s="70">
        <v>1981</v>
      </c>
      <c r="F17" s="34"/>
      <c r="G17" s="34"/>
      <c r="H17" s="63"/>
      <c r="I17" s="39"/>
    </row>
    <row r="18" spans="1:9" x14ac:dyDescent="0.3">
      <c r="A18" s="34"/>
      <c r="B18" s="34"/>
      <c r="C18" s="66">
        <v>2</v>
      </c>
      <c r="D18" s="57"/>
      <c r="E18" s="70">
        <v>1981</v>
      </c>
      <c r="F18" s="34"/>
      <c r="G18" s="34"/>
      <c r="H18" s="63"/>
      <c r="I18" s="39"/>
    </row>
    <row r="19" spans="1:9" x14ac:dyDescent="0.3">
      <c r="A19" s="34"/>
      <c r="B19" s="34"/>
      <c r="C19" s="66">
        <v>3</v>
      </c>
      <c r="D19" s="57"/>
      <c r="E19" s="70">
        <v>1981</v>
      </c>
      <c r="F19" s="34"/>
      <c r="G19" s="34"/>
      <c r="H19" s="63"/>
      <c r="I19" s="39"/>
    </row>
    <row r="20" spans="1:9" ht="179.4" x14ac:dyDescent="0.3">
      <c r="A20" s="35"/>
      <c r="B20" s="35"/>
      <c r="C20" s="67">
        <v>4</v>
      </c>
      <c r="D20" s="76" t="s">
        <v>261</v>
      </c>
      <c r="E20" s="70">
        <v>1982</v>
      </c>
      <c r="F20" s="36" t="s">
        <v>279</v>
      </c>
      <c r="G20" s="35" t="s">
        <v>167</v>
      </c>
      <c r="H20" s="62" t="s">
        <v>140</v>
      </c>
      <c r="I20" s="40" t="s">
        <v>140</v>
      </c>
    </row>
    <row r="21" spans="1:9" ht="23.4" x14ac:dyDescent="0.3">
      <c r="A21" s="34"/>
      <c r="B21" s="72">
        <v>6</v>
      </c>
      <c r="C21" s="66">
        <v>1</v>
      </c>
      <c r="D21" s="57"/>
      <c r="E21" s="70">
        <v>1982</v>
      </c>
      <c r="F21" s="34"/>
      <c r="G21" s="34"/>
      <c r="H21" s="63"/>
      <c r="I21" s="39"/>
    </row>
    <row r="22" spans="1:9" x14ac:dyDescent="0.3">
      <c r="A22" s="34"/>
      <c r="B22" s="34"/>
      <c r="C22" s="66">
        <v>2</v>
      </c>
      <c r="D22" s="57"/>
      <c r="E22" s="70">
        <v>1982</v>
      </c>
      <c r="F22" s="34"/>
      <c r="G22" s="34"/>
      <c r="H22" s="63"/>
      <c r="I22" s="39"/>
    </row>
    <row r="23" spans="1:9" x14ac:dyDescent="0.3">
      <c r="A23" s="34"/>
      <c r="B23" s="34"/>
      <c r="C23" s="66">
        <v>3</v>
      </c>
      <c r="D23" s="57"/>
      <c r="E23" s="70">
        <v>1982</v>
      </c>
      <c r="F23" s="34"/>
      <c r="G23" s="34"/>
      <c r="H23" s="63"/>
      <c r="I23" s="39"/>
    </row>
    <row r="24" spans="1:9" ht="124.2" x14ac:dyDescent="0.3">
      <c r="A24" s="32"/>
      <c r="B24" s="32"/>
      <c r="C24" s="50">
        <v>4</v>
      </c>
      <c r="D24" s="75" t="s">
        <v>261</v>
      </c>
      <c r="E24" s="69">
        <v>1983</v>
      </c>
      <c r="F24" s="33" t="s">
        <v>99</v>
      </c>
      <c r="G24" s="32" t="s">
        <v>97</v>
      </c>
      <c r="H24" s="62" t="s">
        <v>140</v>
      </c>
      <c r="I24" s="39"/>
    </row>
    <row r="25" spans="1:9" ht="110.4" x14ac:dyDescent="0.3">
      <c r="A25" s="32"/>
      <c r="B25" s="37">
        <v>7</v>
      </c>
      <c r="C25" s="50">
        <v>1</v>
      </c>
      <c r="D25" s="75" t="s">
        <v>258</v>
      </c>
      <c r="E25" s="69">
        <v>1983</v>
      </c>
      <c r="F25" s="33" t="s">
        <v>98</v>
      </c>
      <c r="G25" s="33" t="s">
        <v>278</v>
      </c>
      <c r="H25" s="62" t="s">
        <v>140</v>
      </c>
      <c r="I25" s="39"/>
    </row>
    <row r="26" spans="1:9" ht="165.6" x14ac:dyDescent="0.3">
      <c r="A26" s="32"/>
      <c r="B26" s="32"/>
      <c r="C26" s="50">
        <v>2</v>
      </c>
      <c r="D26" s="75" t="s">
        <v>259</v>
      </c>
      <c r="E26" s="69">
        <v>1983</v>
      </c>
      <c r="F26" s="33" t="s">
        <v>100</v>
      </c>
      <c r="G26" s="32"/>
      <c r="H26" s="62" t="s">
        <v>140</v>
      </c>
      <c r="I26" s="39"/>
    </row>
    <row r="27" spans="1:9" ht="124.2" x14ac:dyDescent="0.3">
      <c r="A27" s="32"/>
      <c r="B27" s="32"/>
      <c r="C27" s="50">
        <v>3</v>
      </c>
      <c r="D27" s="75" t="s">
        <v>260</v>
      </c>
      <c r="E27" s="69">
        <v>1983</v>
      </c>
      <c r="F27" s="33" t="s">
        <v>276</v>
      </c>
      <c r="G27" s="33" t="s">
        <v>277</v>
      </c>
      <c r="H27" s="62" t="s">
        <v>140</v>
      </c>
      <c r="I27" s="39"/>
    </row>
    <row r="28" spans="1:9" ht="82.8" x14ac:dyDescent="0.3">
      <c r="A28" s="32"/>
      <c r="B28" s="32"/>
      <c r="C28" s="50">
        <v>4</v>
      </c>
      <c r="D28" s="75" t="s">
        <v>261</v>
      </c>
      <c r="E28" s="69">
        <v>1984</v>
      </c>
      <c r="F28" s="33" t="s">
        <v>102</v>
      </c>
      <c r="G28" s="32" t="s">
        <v>101</v>
      </c>
      <c r="H28" s="62" t="s">
        <v>140</v>
      </c>
      <c r="I28" s="39"/>
    </row>
    <row r="29" spans="1:9" ht="82.8" x14ac:dyDescent="0.3">
      <c r="A29" s="32"/>
      <c r="B29" s="37">
        <v>8</v>
      </c>
      <c r="C29" s="50">
        <v>1</v>
      </c>
      <c r="D29" s="75" t="s">
        <v>258</v>
      </c>
      <c r="E29" s="69">
        <v>1984</v>
      </c>
      <c r="F29" s="33" t="s">
        <v>103</v>
      </c>
      <c r="G29" s="32"/>
      <c r="H29" s="62" t="s">
        <v>140</v>
      </c>
      <c r="I29" s="39"/>
    </row>
    <row r="30" spans="1:9" ht="96.6" x14ac:dyDescent="0.3">
      <c r="A30" s="32"/>
      <c r="B30" s="32"/>
      <c r="C30" s="50">
        <v>2</v>
      </c>
      <c r="D30" s="75" t="s">
        <v>259</v>
      </c>
      <c r="E30" s="69">
        <v>1984</v>
      </c>
      <c r="F30" s="33" t="s">
        <v>104</v>
      </c>
      <c r="G30" s="33" t="s">
        <v>105</v>
      </c>
      <c r="H30" s="62" t="s">
        <v>140</v>
      </c>
      <c r="I30" s="39"/>
    </row>
    <row r="31" spans="1:9" ht="248.4" x14ac:dyDescent="0.3">
      <c r="A31" s="32"/>
      <c r="B31" s="32"/>
      <c r="C31" s="50">
        <v>3</v>
      </c>
      <c r="D31" s="75" t="s">
        <v>260</v>
      </c>
      <c r="E31" s="69">
        <v>1984</v>
      </c>
      <c r="F31" s="33" t="s">
        <v>106</v>
      </c>
      <c r="G31" s="33" t="s">
        <v>275</v>
      </c>
      <c r="H31" s="62" t="s">
        <v>140</v>
      </c>
      <c r="I31" s="39"/>
    </row>
    <row r="32" spans="1:9" ht="82.8" x14ac:dyDescent="0.3">
      <c r="A32" s="32"/>
      <c r="B32" s="32"/>
      <c r="C32" s="50">
        <v>4</v>
      </c>
      <c r="D32" s="75" t="s">
        <v>261</v>
      </c>
      <c r="E32" s="69">
        <v>1985</v>
      </c>
      <c r="F32" s="33" t="s">
        <v>107</v>
      </c>
      <c r="G32" s="33" t="s">
        <v>108</v>
      </c>
      <c r="H32" s="62" t="s">
        <v>140</v>
      </c>
      <c r="I32" s="39"/>
    </row>
    <row r="33" spans="1:11" ht="82.8" x14ac:dyDescent="0.3">
      <c r="A33" s="32"/>
      <c r="B33" s="37">
        <v>9</v>
      </c>
      <c r="C33" s="50">
        <v>1</v>
      </c>
      <c r="D33" s="75" t="s">
        <v>258</v>
      </c>
      <c r="E33" s="69">
        <v>1985</v>
      </c>
      <c r="F33" s="33" t="s">
        <v>109</v>
      </c>
      <c r="G33" s="32" t="s">
        <v>110</v>
      </c>
      <c r="H33" s="62" t="s">
        <v>140</v>
      </c>
      <c r="I33" s="39"/>
    </row>
    <row r="34" spans="1:11" ht="110.4" x14ac:dyDescent="0.3">
      <c r="A34" s="32"/>
      <c r="B34" s="32"/>
      <c r="C34" s="50">
        <v>2</v>
      </c>
      <c r="D34" s="75" t="s">
        <v>259</v>
      </c>
      <c r="E34" s="69">
        <v>1985</v>
      </c>
      <c r="F34" s="33" t="s">
        <v>274</v>
      </c>
      <c r="G34" s="32" t="s">
        <v>111</v>
      </c>
      <c r="H34" s="62" t="s">
        <v>140</v>
      </c>
      <c r="I34" s="40" t="s">
        <v>140</v>
      </c>
    </row>
    <row r="35" spans="1:11" ht="110.4" x14ac:dyDescent="0.3">
      <c r="A35" s="32"/>
      <c r="B35" s="32"/>
      <c r="C35" s="50">
        <v>3</v>
      </c>
      <c r="D35" s="75" t="s">
        <v>260</v>
      </c>
      <c r="E35" s="69">
        <v>1985</v>
      </c>
      <c r="F35" s="33" t="s">
        <v>273</v>
      </c>
      <c r="G35" s="33" t="s">
        <v>112</v>
      </c>
      <c r="H35" s="62" t="s">
        <v>140</v>
      </c>
      <c r="I35" s="40" t="s">
        <v>140</v>
      </c>
    </row>
    <row r="36" spans="1:11" ht="55.2" x14ac:dyDescent="0.3">
      <c r="A36" s="32"/>
      <c r="B36" s="32"/>
      <c r="C36" s="50">
        <v>4</v>
      </c>
      <c r="D36" s="75" t="s">
        <v>261</v>
      </c>
      <c r="E36" s="69">
        <v>1986</v>
      </c>
      <c r="F36" s="33" t="s">
        <v>272</v>
      </c>
      <c r="G36" s="33" t="s">
        <v>119</v>
      </c>
      <c r="H36" s="62" t="s">
        <v>140</v>
      </c>
      <c r="I36" s="39"/>
    </row>
    <row r="37" spans="1:11" ht="96.6" x14ac:dyDescent="0.3">
      <c r="A37" s="32"/>
      <c r="B37" s="37">
        <v>10</v>
      </c>
      <c r="C37" s="50">
        <v>1</v>
      </c>
      <c r="D37" s="75" t="s">
        <v>258</v>
      </c>
      <c r="E37" s="69">
        <v>1986</v>
      </c>
      <c r="F37" s="33" t="s">
        <v>114</v>
      </c>
      <c r="G37" s="33" t="s">
        <v>113</v>
      </c>
      <c r="H37" s="62" t="s">
        <v>140</v>
      </c>
      <c r="I37" s="39"/>
    </row>
    <row r="38" spans="1:11" ht="124.2" x14ac:dyDescent="0.3">
      <c r="A38" s="32"/>
      <c r="B38" s="32"/>
      <c r="C38" s="50">
        <v>2</v>
      </c>
      <c r="D38" s="75" t="s">
        <v>259</v>
      </c>
      <c r="E38" s="69">
        <v>1986</v>
      </c>
      <c r="F38" s="33" t="s">
        <v>116</v>
      </c>
      <c r="G38" s="33" t="s">
        <v>115</v>
      </c>
      <c r="H38" s="62" t="s">
        <v>140</v>
      </c>
      <c r="I38" s="39"/>
    </row>
    <row r="39" spans="1:11" ht="110.4" x14ac:dyDescent="0.3">
      <c r="A39" s="32"/>
      <c r="B39" s="32"/>
      <c r="C39" s="50">
        <v>3</v>
      </c>
      <c r="D39" s="75" t="s">
        <v>260</v>
      </c>
      <c r="E39" s="69">
        <v>1986</v>
      </c>
      <c r="F39" s="33" t="s">
        <v>118</v>
      </c>
      <c r="G39" s="33" t="s">
        <v>117</v>
      </c>
      <c r="H39" s="62" t="s">
        <v>140</v>
      </c>
      <c r="I39" s="39"/>
    </row>
    <row r="40" spans="1:11" ht="96.6" x14ac:dyDescent="0.3">
      <c r="A40" s="32"/>
      <c r="B40" s="32"/>
      <c r="C40" s="50">
        <v>4</v>
      </c>
      <c r="D40" s="75" t="s">
        <v>261</v>
      </c>
      <c r="E40" s="69">
        <v>1987</v>
      </c>
      <c r="F40" s="33" t="s">
        <v>121</v>
      </c>
      <c r="G40" s="32" t="s">
        <v>120</v>
      </c>
      <c r="H40" s="62" t="s">
        <v>140</v>
      </c>
      <c r="I40" s="40" t="s">
        <v>140</v>
      </c>
      <c r="K40" s="40" t="s">
        <v>140</v>
      </c>
    </row>
    <row r="41" spans="1:11" ht="96.6" x14ac:dyDescent="0.3">
      <c r="A41" s="32"/>
      <c r="B41" s="37">
        <v>11</v>
      </c>
      <c r="C41" s="50">
        <v>1</v>
      </c>
      <c r="D41" s="75" t="s">
        <v>258</v>
      </c>
      <c r="E41" s="69">
        <v>1987</v>
      </c>
      <c r="F41" s="33" t="s">
        <v>122</v>
      </c>
      <c r="G41" s="33" t="s">
        <v>271</v>
      </c>
      <c r="H41" s="62" t="s">
        <v>140</v>
      </c>
      <c r="I41" s="39"/>
      <c r="K41" s="40" t="s">
        <v>140</v>
      </c>
    </row>
    <row r="42" spans="1:11" ht="151.80000000000001" x14ac:dyDescent="0.3">
      <c r="A42" s="32"/>
      <c r="B42" s="32"/>
      <c r="C42" s="50">
        <v>2</v>
      </c>
      <c r="D42" s="75" t="s">
        <v>259</v>
      </c>
      <c r="E42" s="69">
        <v>1987</v>
      </c>
      <c r="F42" s="33" t="s">
        <v>124</v>
      </c>
      <c r="G42" s="33" t="s">
        <v>123</v>
      </c>
      <c r="H42" s="62" t="s">
        <v>140</v>
      </c>
      <c r="I42" s="39"/>
      <c r="K42" s="40" t="s">
        <v>140</v>
      </c>
    </row>
    <row r="43" spans="1:11" ht="220.8" x14ac:dyDescent="0.3">
      <c r="A43" s="32"/>
      <c r="B43" s="32"/>
      <c r="C43" s="50">
        <v>3</v>
      </c>
      <c r="D43" s="75" t="s">
        <v>260</v>
      </c>
      <c r="E43" s="69">
        <v>1987</v>
      </c>
      <c r="F43" s="33" t="s">
        <v>126</v>
      </c>
      <c r="G43" s="33" t="s">
        <v>127</v>
      </c>
      <c r="H43" s="62" t="s">
        <v>140</v>
      </c>
      <c r="I43" s="39"/>
      <c r="K43" s="40" t="s">
        <v>140</v>
      </c>
    </row>
    <row r="44" spans="1:11" ht="165.6" x14ac:dyDescent="0.3">
      <c r="A44" s="32"/>
      <c r="B44" s="32"/>
      <c r="C44" s="50">
        <v>4</v>
      </c>
      <c r="D44" s="75" t="s">
        <v>261</v>
      </c>
      <c r="E44" s="69">
        <v>1988</v>
      </c>
      <c r="F44" s="33" t="s">
        <v>269</v>
      </c>
      <c r="G44" s="33" t="s">
        <v>128</v>
      </c>
      <c r="H44" s="62" t="s">
        <v>140</v>
      </c>
      <c r="I44" s="39"/>
      <c r="K44" s="40" t="s">
        <v>140</v>
      </c>
    </row>
    <row r="45" spans="1:11" ht="110.4" x14ac:dyDescent="0.3">
      <c r="A45" s="32"/>
      <c r="B45" s="37">
        <v>12</v>
      </c>
      <c r="C45" s="50">
        <v>1</v>
      </c>
      <c r="D45" s="75" t="s">
        <v>258</v>
      </c>
      <c r="E45" s="69">
        <v>1988</v>
      </c>
      <c r="F45" s="33" t="s">
        <v>129</v>
      </c>
      <c r="G45" s="32" t="s">
        <v>270</v>
      </c>
      <c r="H45" s="62" t="s">
        <v>140</v>
      </c>
      <c r="I45" s="39"/>
      <c r="K45" s="40" t="s">
        <v>140</v>
      </c>
    </row>
    <row r="46" spans="1:11" ht="110.4" x14ac:dyDescent="0.3">
      <c r="A46" s="32"/>
      <c r="B46" s="32"/>
      <c r="C46" s="50">
        <v>2</v>
      </c>
      <c r="D46" s="75" t="s">
        <v>259</v>
      </c>
      <c r="E46" s="69">
        <v>1988</v>
      </c>
      <c r="F46" s="33" t="s">
        <v>268</v>
      </c>
      <c r="G46" s="33" t="s">
        <v>130</v>
      </c>
      <c r="H46" s="62" t="s">
        <v>140</v>
      </c>
      <c r="I46" s="40" t="s">
        <v>140</v>
      </c>
      <c r="K46" s="44"/>
    </row>
    <row r="47" spans="1:11" ht="151.80000000000001" x14ac:dyDescent="0.3">
      <c r="A47" s="32"/>
      <c r="B47" s="32"/>
      <c r="C47" s="50">
        <v>3</v>
      </c>
      <c r="D47" s="75" t="s">
        <v>260</v>
      </c>
      <c r="E47" s="69">
        <v>1988</v>
      </c>
      <c r="F47" s="33" t="s">
        <v>131</v>
      </c>
      <c r="G47" s="33" t="s">
        <v>132</v>
      </c>
      <c r="H47" s="62" t="s">
        <v>140</v>
      </c>
      <c r="I47" s="40" t="s">
        <v>140</v>
      </c>
      <c r="K47" s="44"/>
    </row>
    <row r="48" spans="1:11" ht="31.2" x14ac:dyDescent="0.3">
      <c r="A48" s="34"/>
      <c r="B48" s="34"/>
      <c r="C48" s="60">
        <v>4</v>
      </c>
      <c r="D48" s="77" t="s">
        <v>261</v>
      </c>
      <c r="E48" s="70">
        <v>1989</v>
      </c>
      <c r="F48" s="34"/>
      <c r="G48" s="34"/>
      <c r="H48" s="63"/>
      <c r="I48" s="39"/>
    </row>
    <row r="49" spans="1:12" ht="138" x14ac:dyDescent="0.3">
      <c r="A49" s="32"/>
      <c r="B49" s="37">
        <v>13</v>
      </c>
      <c r="C49" s="50">
        <v>1</v>
      </c>
      <c r="D49" s="75" t="s">
        <v>258</v>
      </c>
      <c r="E49" s="69">
        <v>1989</v>
      </c>
      <c r="F49" s="33" t="s">
        <v>289</v>
      </c>
      <c r="G49" s="32"/>
      <c r="H49" s="62" t="s">
        <v>140</v>
      </c>
      <c r="I49" s="40" t="s">
        <v>140</v>
      </c>
    </row>
    <row r="50" spans="1:12" ht="165.6" x14ac:dyDescent="0.3">
      <c r="A50" s="32"/>
      <c r="B50" s="32"/>
      <c r="C50" s="50">
        <v>2</v>
      </c>
      <c r="D50" s="75" t="s">
        <v>259</v>
      </c>
      <c r="E50" s="69">
        <v>1989</v>
      </c>
      <c r="F50" s="33" t="s">
        <v>168</v>
      </c>
      <c r="G50" s="32"/>
      <c r="H50" s="62" t="s">
        <v>140</v>
      </c>
      <c r="I50" s="40" t="s">
        <v>140</v>
      </c>
    </row>
    <row r="51" spans="1:12" ht="138" x14ac:dyDescent="0.3">
      <c r="A51" s="32"/>
      <c r="B51" s="32"/>
      <c r="C51" s="50">
        <v>3</v>
      </c>
      <c r="D51" s="55" t="s">
        <v>73</v>
      </c>
      <c r="E51" s="69">
        <v>1990</v>
      </c>
      <c r="F51" s="33" t="s">
        <v>288</v>
      </c>
      <c r="G51" s="32"/>
      <c r="H51" s="62" t="s">
        <v>140</v>
      </c>
      <c r="I51" s="40" t="s">
        <v>140</v>
      </c>
    </row>
    <row r="52" spans="1:12" ht="151.80000000000001" x14ac:dyDescent="0.3">
      <c r="A52" s="32"/>
      <c r="B52" s="32"/>
      <c r="C52" s="50">
        <v>4</v>
      </c>
      <c r="D52" s="55" t="s">
        <v>69</v>
      </c>
      <c r="E52" s="69">
        <v>1990</v>
      </c>
      <c r="F52" s="33" t="s">
        <v>287</v>
      </c>
      <c r="G52" s="32"/>
      <c r="H52" s="62" t="s">
        <v>140</v>
      </c>
      <c r="I52" s="40" t="s">
        <v>140</v>
      </c>
    </row>
    <row r="53" spans="1:12" ht="110.4" x14ac:dyDescent="0.3">
      <c r="A53" s="32"/>
      <c r="B53" s="37">
        <v>14</v>
      </c>
      <c r="C53" s="50">
        <v>1</v>
      </c>
      <c r="D53" s="55" t="s">
        <v>71</v>
      </c>
      <c r="E53" s="69">
        <v>1990</v>
      </c>
      <c r="F53" s="33" t="s">
        <v>169</v>
      </c>
      <c r="G53" s="32"/>
      <c r="H53" s="62" t="s">
        <v>140</v>
      </c>
      <c r="I53" s="40" t="s">
        <v>140</v>
      </c>
    </row>
    <row r="54" spans="1:12" x14ac:dyDescent="0.3">
      <c r="A54" s="34"/>
      <c r="B54" s="34"/>
      <c r="C54" s="60">
        <v>2</v>
      </c>
      <c r="D54" s="57" t="s">
        <v>72</v>
      </c>
      <c r="E54" s="70">
        <v>1990</v>
      </c>
      <c r="F54" s="34"/>
      <c r="G54" s="34"/>
      <c r="H54" s="63"/>
      <c r="I54" s="39"/>
    </row>
    <row r="55" spans="1:12" x14ac:dyDescent="0.3">
      <c r="A55" s="34"/>
      <c r="B55" s="34"/>
      <c r="C55" s="66">
        <v>3</v>
      </c>
      <c r="D55" s="57" t="s">
        <v>73</v>
      </c>
      <c r="E55" s="70">
        <v>1990</v>
      </c>
      <c r="F55" s="34"/>
      <c r="G55" s="34"/>
      <c r="H55" s="63"/>
      <c r="I55" s="39"/>
    </row>
    <row r="56" spans="1:12" ht="96.6" x14ac:dyDescent="0.3">
      <c r="A56" s="32"/>
      <c r="B56" s="32"/>
      <c r="C56" s="50">
        <v>4</v>
      </c>
      <c r="D56" s="55" t="s">
        <v>69</v>
      </c>
      <c r="E56" s="69">
        <v>1991</v>
      </c>
      <c r="F56" s="33" t="s">
        <v>170</v>
      </c>
      <c r="G56" s="32"/>
      <c r="H56" s="62" t="s">
        <v>140</v>
      </c>
      <c r="I56" s="39"/>
    </row>
    <row r="57" spans="1:12" ht="96.6" x14ac:dyDescent="0.3">
      <c r="A57" s="32"/>
      <c r="B57" s="37">
        <v>15</v>
      </c>
      <c r="C57" s="50">
        <v>1</v>
      </c>
      <c r="D57" s="55" t="s">
        <v>71</v>
      </c>
      <c r="E57" s="69">
        <v>1991</v>
      </c>
      <c r="F57" s="33" t="s">
        <v>171</v>
      </c>
      <c r="G57" s="32"/>
      <c r="H57" s="62" t="s">
        <v>140</v>
      </c>
      <c r="I57" s="39"/>
    </row>
    <row r="58" spans="1:12" ht="96.6" x14ac:dyDescent="0.3">
      <c r="A58" s="32"/>
      <c r="B58" s="32"/>
      <c r="C58" s="50">
        <v>2</v>
      </c>
      <c r="D58" s="55" t="s">
        <v>72</v>
      </c>
      <c r="E58" s="69">
        <v>1991</v>
      </c>
      <c r="F58" s="33" t="s">
        <v>172</v>
      </c>
      <c r="G58" s="32"/>
      <c r="H58" s="62" t="s">
        <v>140</v>
      </c>
      <c r="I58" s="39"/>
    </row>
    <row r="59" spans="1:12" ht="96.6" x14ac:dyDescent="0.3">
      <c r="A59" s="32"/>
      <c r="B59" s="32"/>
      <c r="C59" s="50">
        <v>3</v>
      </c>
      <c r="D59" s="55" t="s">
        <v>73</v>
      </c>
      <c r="E59" s="69">
        <v>1992</v>
      </c>
      <c r="F59" s="33" t="s">
        <v>173</v>
      </c>
      <c r="G59" s="32"/>
      <c r="H59" s="62" t="s">
        <v>140</v>
      </c>
      <c r="I59" s="39"/>
      <c r="L59" s="40" t="s">
        <v>140</v>
      </c>
    </row>
    <row r="60" spans="1:12" x14ac:dyDescent="0.3">
      <c r="A60" s="34"/>
      <c r="B60" s="34"/>
      <c r="C60" s="66">
        <v>4</v>
      </c>
      <c r="D60" s="57" t="s">
        <v>69</v>
      </c>
      <c r="E60" s="69">
        <v>1992</v>
      </c>
      <c r="F60" s="34"/>
      <c r="G60" s="34"/>
      <c r="H60" s="63"/>
      <c r="I60" s="39"/>
      <c r="L60" s="40" t="s">
        <v>140</v>
      </c>
    </row>
    <row r="61" spans="1:12" ht="151.80000000000001" x14ac:dyDescent="0.3">
      <c r="A61" s="35"/>
      <c r="B61" s="45">
        <v>16</v>
      </c>
      <c r="C61" s="67">
        <v>1</v>
      </c>
      <c r="D61" s="56" t="s">
        <v>71</v>
      </c>
      <c r="E61" s="69">
        <v>1992</v>
      </c>
      <c r="F61" s="36" t="s">
        <v>286</v>
      </c>
      <c r="G61" s="35"/>
      <c r="H61" s="62" t="s">
        <v>140</v>
      </c>
      <c r="I61" s="40" t="s">
        <v>140</v>
      </c>
      <c r="L61" s="40" t="s">
        <v>140</v>
      </c>
    </row>
    <row r="62" spans="1:12" x14ac:dyDescent="0.3">
      <c r="A62" s="34"/>
      <c r="B62" s="34"/>
      <c r="C62" s="66">
        <v>2</v>
      </c>
      <c r="D62" s="57" t="s">
        <v>72</v>
      </c>
      <c r="E62" s="69">
        <v>1992</v>
      </c>
      <c r="F62" s="34"/>
      <c r="G62" s="34"/>
      <c r="H62" s="63"/>
      <c r="I62" s="39"/>
      <c r="L62" s="40" t="s">
        <v>140</v>
      </c>
    </row>
    <row r="63" spans="1:12" ht="165.6" x14ac:dyDescent="0.3">
      <c r="A63" s="35"/>
      <c r="B63" s="35"/>
      <c r="C63" s="67">
        <v>3</v>
      </c>
      <c r="D63" s="56" t="s">
        <v>73</v>
      </c>
      <c r="E63" s="69">
        <v>1992</v>
      </c>
      <c r="F63" s="36" t="s">
        <v>174</v>
      </c>
      <c r="G63" s="35"/>
      <c r="H63" s="62" t="s">
        <v>140</v>
      </c>
      <c r="I63" s="40" t="s">
        <v>140</v>
      </c>
      <c r="L63" s="40" t="s">
        <v>140</v>
      </c>
    </row>
    <row r="64" spans="1:12" ht="138" x14ac:dyDescent="0.3">
      <c r="A64" s="32"/>
      <c r="B64" s="32"/>
      <c r="C64" s="50">
        <v>4</v>
      </c>
      <c r="D64" s="55" t="s">
        <v>69</v>
      </c>
      <c r="E64" s="69">
        <v>1993</v>
      </c>
      <c r="F64" s="33" t="s">
        <v>175</v>
      </c>
      <c r="G64" s="32"/>
      <c r="H64" s="62" t="s">
        <v>140</v>
      </c>
      <c r="I64" s="40" t="s">
        <v>140</v>
      </c>
      <c r="L64" s="40" t="s">
        <v>140</v>
      </c>
    </row>
    <row r="65" spans="1:12" ht="110.4" x14ac:dyDescent="0.3">
      <c r="A65" s="35"/>
      <c r="B65" s="45">
        <v>17</v>
      </c>
      <c r="C65" s="67">
        <v>1</v>
      </c>
      <c r="D65" s="56" t="s">
        <v>71</v>
      </c>
      <c r="E65" s="69">
        <v>1993</v>
      </c>
      <c r="F65" s="36" t="s">
        <v>176</v>
      </c>
      <c r="G65" s="35"/>
      <c r="H65" s="62" t="s">
        <v>140</v>
      </c>
      <c r="I65" s="40" t="s">
        <v>140</v>
      </c>
    </row>
    <row r="66" spans="1:12" ht="138" x14ac:dyDescent="0.3">
      <c r="A66" s="32"/>
      <c r="B66" s="32"/>
      <c r="C66" s="50">
        <v>2</v>
      </c>
      <c r="D66" s="55" t="s">
        <v>72</v>
      </c>
      <c r="E66" s="69">
        <v>1993</v>
      </c>
      <c r="F66" s="33" t="s">
        <v>177</v>
      </c>
      <c r="G66" s="32"/>
      <c r="H66" s="62" t="s">
        <v>140</v>
      </c>
      <c r="I66" s="40" t="s">
        <v>140</v>
      </c>
      <c r="L66" s="40" t="s">
        <v>140</v>
      </c>
    </row>
    <row r="67" spans="1:12" ht="124.2" x14ac:dyDescent="0.3">
      <c r="A67" s="35"/>
      <c r="B67" s="35"/>
      <c r="C67" s="67">
        <v>3</v>
      </c>
      <c r="D67" s="56" t="s">
        <v>73</v>
      </c>
      <c r="E67" s="69">
        <v>1993</v>
      </c>
      <c r="F67" s="36" t="s">
        <v>178</v>
      </c>
      <c r="G67" s="35"/>
      <c r="H67" s="62" t="s">
        <v>140</v>
      </c>
      <c r="I67" s="39"/>
      <c r="L67" s="40" t="s">
        <v>140</v>
      </c>
    </row>
    <row r="68" spans="1:12" ht="151.80000000000001" x14ac:dyDescent="0.3">
      <c r="A68" s="32"/>
      <c r="B68" s="32"/>
      <c r="C68" s="50">
        <v>4</v>
      </c>
      <c r="D68" s="55" t="s">
        <v>69</v>
      </c>
      <c r="E68" s="69">
        <v>1994</v>
      </c>
      <c r="F68" s="33" t="s">
        <v>179</v>
      </c>
      <c r="G68" s="32"/>
      <c r="H68" s="62" t="s">
        <v>140</v>
      </c>
      <c r="I68" s="40" t="s">
        <v>140</v>
      </c>
      <c r="L68" s="40" t="s">
        <v>140</v>
      </c>
    </row>
    <row r="69" spans="1:12" ht="138" x14ac:dyDescent="0.3">
      <c r="A69" s="32"/>
      <c r="B69" s="37">
        <v>18</v>
      </c>
      <c r="C69" s="50">
        <v>1</v>
      </c>
      <c r="D69" s="55" t="s">
        <v>71</v>
      </c>
      <c r="E69" s="69">
        <v>1994</v>
      </c>
      <c r="F69" s="33" t="s">
        <v>180</v>
      </c>
      <c r="G69" s="32"/>
      <c r="H69" s="62" t="s">
        <v>140</v>
      </c>
      <c r="I69" s="39"/>
      <c r="L69" s="40" t="s">
        <v>140</v>
      </c>
    </row>
    <row r="70" spans="1:12" ht="124.2" x14ac:dyDescent="0.3">
      <c r="A70" s="32"/>
      <c r="B70" s="32"/>
      <c r="C70" s="50">
        <v>2</v>
      </c>
      <c r="D70" s="55" t="s">
        <v>72</v>
      </c>
      <c r="E70" s="69">
        <v>1994</v>
      </c>
      <c r="F70" s="33" t="s">
        <v>181</v>
      </c>
      <c r="G70" s="32"/>
      <c r="H70" s="62" t="s">
        <v>140</v>
      </c>
      <c r="I70" s="40" t="s">
        <v>140</v>
      </c>
      <c r="L70" s="40" t="s">
        <v>140</v>
      </c>
    </row>
    <row r="71" spans="1:12" ht="110.4" x14ac:dyDescent="0.3">
      <c r="A71" s="32"/>
      <c r="B71" s="32"/>
      <c r="C71" s="50">
        <v>3</v>
      </c>
      <c r="D71" s="55" t="s">
        <v>73</v>
      </c>
      <c r="E71" s="69">
        <v>1995</v>
      </c>
      <c r="F71" s="33" t="s">
        <v>182</v>
      </c>
      <c r="G71" s="32"/>
      <c r="H71" s="62" t="s">
        <v>140</v>
      </c>
      <c r="I71" s="39"/>
      <c r="J71" s="40" t="s">
        <v>140</v>
      </c>
      <c r="L71" s="40" t="s">
        <v>140</v>
      </c>
    </row>
    <row r="72" spans="1:12" ht="110.4" x14ac:dyDescent="0.3">
      <c r="A72" s="32"/>
      <c r="B72" s="32"/>
      <c r="C72" s="50">
        <v>4</v>
      </c>
      <c r="D72" s="55" t="s">
        <v>69</v>
      </c>
      <c r="E72" s="69">
        <v>1995</v>
      </c>
      <c r="F72" s="33" t="s">
        <v>183</v>
      </c>
      <c r="G72" s="32"/>
      <c r="H72" s="62" t="s">
        <v>140</v>
      </c>
      <c r="I72" s="40" t="s">
        <v>140</v>
      </c>
      <c r="J72" s="40" t="s">
        <v>140</v>
      </c>
      <c r="L72" s="40" t="s">
        <v>140</v>
      </c>
    </row>
    <row r="73" spans="1:12" ht="110.4" x14ac:dyDescent="0.3">
      <c r="A73" s="32"/>
      <c r="B73" s="37">
        <v>19</v>
      </c>
      <c r="C73" s="50">
        <v>1</v>
      </c>
      <c r="D73" s="55" t="s">
        <v>71</v>
      </c>
      <c r="E73" s="69">
        <v>1995</v>
      </c>
      <c r="F73" s="33" t="s">
        <v>184</v>
      </c>
      <c r="G73" s="32"/>
      <c r="H73" s="62" t="s">
        <v>140</v>
      </c>
      <c r="I73" s="39"/>
      <c r="J73" s="40" t="s">
        <v>140</v>
      </c>
      <c r="L73" s="40" t="s">
        <v>140</v>
      </c>
    </row>
    <row r="74" spans="1:12" ht="110.4" x14ac:dyDescent="0.3">
      <c r="A74" s="32"/>
      <c r="B74" s="32"/>
      <c r="C74" s="50">
        <v>2</v>
      </c>
      <c r="D74" s="55" t="s">
        <v>72</v>
      </c>
      <c r="E74" s="69">
        <v>1995</v>
      </c>
      <c r="F74" s="33" t="s">
        <v>285</v>
      </c>
      <c r="G74" s="32"/>
      <c r="H74" s="62" t="s">
        <v>140</v>
      </c>
      <c r="I74" s="39"/>
      <c r="J74" s="40" t="s">
        <v>140</v>
      </c>
    </row>
    <row r="75" spans="1:12" ht="42" x14ac:dyDescent="0.3">
      <c r="A75" s="32"/>
      <c r="B75" s="32"/>
      <c r="C75" s="50"/>
      <c r="D75" s="55"/>
      <c r="E75" s="78" t="s">
        <v>265</v>
      </c>
      <c r="F75" s="32"/>
      <c r="G75" s="32" t="s">
        <v>70</v>
      </c>
      <c r="H75" s="62" t="s">
        <v>140</v>
      </c>
      <c r="I75" s="39"/>
      <c r="J75" s="40" t="s">
        <v>140</v>
      </c>
    </row>
    <row r="76" spans="1:12" ht="110.4" x14ac:dyDescent="0.3">
      <c r="A76" s="32"/>
      <c r="B76" s="32"/>
      <c r="C76" s="50">
        <v>3</v>
      </c>
      <c r="D76" s="55" t="s">
        <v>73</v>
      </c>
      <c r="E76" s="69">
        <v>1996</v>
      </c>
      <c r="F76" s="33" t="s">
        <v>185</v>
      </c>
      <c r="G76" s="32"/>
      <c r="H76" s="62" t="s">
        <v>140</v>
      </c>
      <c r="I76" s="40" t="s">
        <v>140</v>
      </c>
      <c r="J76" s="40" t="s">
        <v>140</v>
      </c>
    </row>
    <row r="77" spans="1:12" ht="96.6" x14ac:dyDescent="0.3">
      <c r="A77" s="32"/>
      <c r="B77" s="32"/>
      <c r="C77" s="50">
        <v>4</v>
      </c>
      <c r="D77" s="55" t="s">
        <v>72</v>
      </c>
      <c r="E77" s="69">
        <v>1996</v>
      </c>
      <c r="F77" s="33" t="s">
        <v>186</v>
      </c>
      <c r="G77" s="32"/>
      <c r="H77" s="62" t="s">
        <v>140</v>
      </c>
      <c r="I77" s="39"/>
    </row>
    <row r="78" spans="1:12" ht="138" x14ac:dyDescent="0.3">
      <c r="A78" s="32"/>
      <c r="B78" s="37">
        <v>20</v>
      </c>
      <c r="C78" s="50">
        <v>1</v>
      </c>
      <c r="D78" s="55" t="s">
        <v>71</v>
      </c>
      <c r="E78" s="69">
        <v>1996</v>
      </c>
      <c r="F78" s="33" t="s">
        <v>187</v>
      </c>
      <c r="G78" s="32"/>
      <c r="H78" s="62" t="s">
        <v>140</v>
      </c>
      <c r="I78" s="40" t="s">
        <v>140</v>
      </c>
    </row>
    <row r="79" spans="1:12" ht="110.4" x14ac:dyDescent="0.3">
      <c r="A79" s="32"/>
      <c r="B79" s="32"/>
      <c r="C79" s="50">
        <v>2</v>
      </c>
      <c r="D79" s="55" t="s">
        <v>72</v>
      </c>
      <c r="E79" s="69">
        <v>1996</v>
      </c>
      <c r="F79" s="33" t="s">
        <v>188</v>
      </c>
      <c r="G79" s="32"/>
      <c r="H79" s="62" t="s">
        <v>140</v>
      </c>
      <c r="I79" s="39"/>
      <c r="J79" s="40" t="s">
        <v>140</v>
      </c>
    </row>
    <row r="80" spans="1:12" ht="138" x14ac:dyDescent="0.3">
      <c r="A80" s="32"/>
      <c r="B80" s="32"/>
      <c r="C80" s="50">
        <v>3</v>
      </c>
      <c r="D80" s="55" t="s">
        <v>73</v>
      </c>
      <c r="E80" s="69">
        <v>1997</v>
      </c>
      <c r="F80" s="33" t="s">
        <v>189</v>
      </c>
      <c r="G80" s="32"/>
      <c r="H80" s="62" t="s">
        <v>140</v>
      </c>
      <c r="I80" s="39"/>
    </row>
    <row r="81" spans="1:10" ht="96.6" x14ac:dyDescent="0.3">
      <c r="A81" s="32"/>
      <c r="B81" s="32"/>
      <c r="C81" s="50">
        <v>4</v>
      </c>
      <c r="D81" s="55" t="s">
        <v>69</v>
      </c>
      <c r="E81" s="69">
        <v>1997</v>
      </c>
      <c r="F81" s="33" t="s">
        <v>190</v>
      </c>
      <c r="G81" s="32"/>
      <c r="H81" s="62" t="s">
        <v>140</v>
      </c>
      <c r="I81" s="40" t="s">
        <v>140</v>
      </c>
    </row>
    <row r="82" spans="1:10" ht="96.6" x14ac:dyDescent="0.3">
      <c r="A82" s="32"/>
      <c r="B82" s="37">
        <v>21</v>
      </c>
      <c r="C82" s="50">
        <v>1</v>
      </c>
      <c r="D82" s="55" t="s">
        <v>71</v>
      </c>
      <c r="E82" s="69">
        <v>1997</v>
      </c>
      <c r="F82" s="33" t="s">
        <v>191</v>
      </c>
      <c r="G82" s="32"/>
      <c r="H82" s="62" t="s">
        <v>140</v>
      </c>
      <c r="I82" s="39"/>
      <c r="J82" s="40" t="s">
        <v>140</v>
      </c>
    </row>
    <row r="83" spans="1:10" ht="179.4" x14ac:dyDescent="0.3">
      <c r="A83" s="32"/>
      <c r="B83" s="32"/>
      <c r="C83" s="50">
        <v>2</v>
      </c>
      <c r="D83" s="55" t="s">
        <v>72</v>
      </c>
      <c r="E83" s="69">
        <v>1997</v>
      </c>
      <c r="F83" s="33" t="s">
        <v>146</v>
      </c>
      <c r="G83" s="33" t="s">
        <v>145</v>
      </c>
      <c r="H83" s="62" t="s">
        <v>140</v>
      </c>
      <c r="I83" s="40" t="s">
        <v>140</v>
      </c>
      <c r="J83" s="40" t="s">
        <v>140</v>
      </c>
    </row>
    <row r="84" spans="1:10" ht="138" x14ac:dyDescent="0.3">
      <c r="A84" s="32"/>
      <c r="B84" s="32"/>
      <c r="C84" s="50">
        <v>3</v>
      </c>
      <c r="D84" s="55" t="s">
        <v>73</v>
      </c>
      <c r="E84" s="69">
        <v>1998</v>
      </c>
      <c r="F84" s="33" t="s">
        <v>284</v>
      </c>
      <c r="G84" s="33" t="s">
        <v>147</v>
      </c>
      <c r="H84" s="62" t="s">
        <v>140</v>
      </c>
      <c r="I84" s="39"/>
      <c r="J84" s="40" t="s">
        <v>140</v>
      </c>
    </row>
    <row r="85" spans="1:10" ht="220.8" x14ac:dyDescent="0.3">
      <c r="A85" s="32"/>
      <c r="B85" s="32"/>
      <c r="C85" s="50">
        <v>4</v>
      </c>
      <c r="D85" s="55" t="s">
        <v>69</v>
      </c>
      <c r="E85" s="69">
        <v>1998</v>
      </c>
      <c r="F85" s="33" t="s">
        <v>148</v>
      </c>
      <c r="G85" s="33" t="s">
        <v>283</v>
      </c>
      <c r="H85" s="62" t="s">
        <v>140</v>
      </c>
      <c r="I85" s="39"/>
    </row>
    <row r="86" spans="1:10" ht="96.6" x14ac:dyDescent="0.3">
      <c r="A86" s="32"/>
      <c r="B86" s="37">
        <v>22</v>
      </c>
      <c r="C86" s="50">
        <v>1</v>
      </c>
      <c r="D86" s="55" t="s">
        <v>71</v>
      </c>
      <c r="E86" s="69">
        <v>1998</v>
      </c>
      <c r="F86" s="33" t="s">
        <v>192</v>
      </c>
      <c r="G86" s="32"/>
      <c r="H86" s="62" t="s">
        <v>140</v>
      </c>
      <c r="I86" s="40" t="s">
        <v>140</v>
      </c>
    </row>
    <row r="87" spans="1:10" ht="110.4" x14ac:dyDescent="0.3">
      <c r="A87" s="32"/>
      <c r="B87" s="32"/>
      <c r="C87" s="50">
        <v>2</v>
      </c>
      <c r="D87" s="55" t="s">
        <v>72</v>
      </c>
      <c r="E87" s="69">
        <v>1998</v>
      </c>
      <c r="F87" s="33" t="s">
        <v>193</v>
      </c>
      <c r="G87" s="32"/>
      <c r="H87" s="62" t="s">
        <v>140</v>
      </c>
      <c r="I87" s="39"/>
      <c r="J87" s="40" t="s">
        <v>140</v>
      </c>
    </row>
    <row r="88" spans="1:10" ht="110.4" x14ac:dyDescent="0.3">
      <c r="A88" s="32"/>
      <c r="B88" s="32"/>
      <c r="C88" s="50">
        <v>3</v>
      </c>
      <c r="D88" s="55" t="s">
        <v>73</v>
      </c>
      <c r="E88" s="69">
        <v>1999</v>
      </c>
      <c r="F88" s="33" t="s">
        <v>282</v>
      </c>
      <c r="G88" s="33" t="s">
        <v>149</v>
      </c>
      <c r="H88" s="62" t="s">
        <v>140</v>
      </c>
      <c r="I88" s="39"/>
      <c r="J88" s="40" t="s">
        <v>140</v>
      </c>
    </row>
    <row r="89" spans="1:10" ht="110.4" x14ac:dyDescent="0.3">
      <c r="A89" s="32"/>
      <c r="B89" s="32"/>
      <c r="C89" s="50">
        <v>4</v>
      </c>
      <c r="D89" s="55" t="s">
        <v>69</v>
      </c>
      <c r="E89" s="69">
        <v>1999</v>
      </c>
      <c r="F89" s="33" t="s">
        <v>281</v>
      </c>
      <c r="G89" s="32"/>
      <c r="H89" s="62" t="s">
        <v>140</v>
      </c>
      <c r="I89" s="39"/>
    </row>
    <row r="90" spans="1:10" ht="82.8" x14ac:dyDescent="0.3">
      <c r="A90" s="32"/>
      <c r="B90" s="37">
        <v>23</v>
      </c>
      <c r="C90" s="50">
        <v>1</v>
      </c>
      <c r="D90" s="55" t="s">
        <v>71</v>
      </c>
      <c r="E90" s="69">
        <v>1999</v>
      </c>
      <c r="F90" s="33" t="s">
        <v>194</v>
      </c>
      <c r="G90" s="32"/>
      <c r="H90" s="62" t="s">
        <v>140</v>
      </c>
      <c r="I90" s="39"/>
    </row>
    <row r="91" spans="1:10" ht="110.4" x14ac:dyDescent="0.3">
      <c r="A91" s="32"/>
      <c r="B91" s="32"/>
      <c r="C91" s="50">
        <v>2</v>
      </c>
      <c r="D91" s="55" t="s">
        <v>72</v>
      </c>
      <c r="E91" s="69">
        <v>1999</v>
      </c>
      <c r="F91" s="33" t="s">
        <v>195</v>
      </c>
      <c r="G91" s="32"/>
      <c r="H91" s="62" t="s">
        <v>140</v>
      </c>
      <c r="I91" s="39"/>
      <c r="J91" s="40" t="s">
        <v>140</v>
      </c>
    </row>
    <row r="92" spans="1:10" ht="124.2" x14ac:dyDescent="0.3">
      <c r="A92" s="32"/>
      <c r="B92" s="32"/>
      <c r="C92" s="50">
        <v>3</v>
      </c>
      <c r="D92" s="55" t="s">
        <v>73</v>
      </c>
      <c r="E92" s="69">
        <v>2000</v>
      </c>
      <c r="F92" s="33" t="s">
        <v>196</v>
      </c>
      <c r="G92" s="32"/>
      <c r="H92" s="62" t="s">
        <v>140</v>
      </c>
      <c r="I92" s="39"/>
      <c r="J92" s="40" t="s">
        <v>140</v>
      </c>
    </row>
    <row r="93" spans="1:10" x14ac:dyDescent="0.3">
      <c r="A93" s="34"/>
      <c r="B93" s="34"/>
      <c r="C93" s="66">
        <v>4</v>
      </c>
      <c r="D93" s="57" t="s">
        <v>69</v>
      </c>
      <c r="E93" s="69">
        <v>2000</v>
      </c>
      <c r="F93" s="34"/>
      <c r="G93" s="34"/>
      <c r="H93" s="63"/>
      <c r="I93" s="39"/>
      <c r="J93" s="40" t="s">
        <v>140</v>
      </c>
    </row>
    <row r="94" spans="1:10" ht="23.4" x14ac:dyDescent="0.3">
      <c r="A94" s="34"/>
      <c r="B94" s="37">
        <v>24</v>
      </c>
      <c r="C94" s="60">
        <v>1</v>
      </c>
      <c r="D94" s="57" t="s">
        <v>71</v>
      </c>
      <c r="E94" s="69">
        <v>2000</v>
      </c>
      <c r="F94" s="34"/>
      <c r="G94" s="34"/>
      <c r="H94" s="63"/>
      <c r="I94" s="39"/>
      <c r="J94" s="40" t="s">
        <v>140</v>
      </c>
    </row>
    <row r="95" spans="1:10" ht="110.4" x14ac:dyDescent="0.3">
      <c r="A95" s="32"/>
      <c r="B95" s="32"/>
      <c r="C95" s="50">
        <v>2</v>
      </c>
      <c r="D95" s="55" t="s">
        <v>72</v>
      </c>
      <c r="E95" s="69">
        <v>2000</v>
      </c>
      <c r="F95" s="33" t="s">
        <v>290</v>
      </c>
      <c r="G95" s="32"/>
      <c r="H95" s="62" t="s">
        <v>140</v>
      </c>
      <c r="I95" s="39"/>
      <c r="J95" s="40" t="s">
        <v>140</v>
      </c>
    </row>
    <row r="96" spans="1:10" ht="124.2" x14ac:dyDescent="0.3">
      <c r="A96" s="32"/>
      <c r="B96" s="32"/>
      <c r="C96" s="50">
        <v>3</v>
      </c>
      <c r="D96" s="55" t="s">
        <v>73</v>
      </c>
      <c r="E96" s="69">
        <v>2001</v>
      </c>
      <c r="F96" s="33" t="s">
        <v>197</v>
      </c>
      <c r="G96" s="32"/>
      <c r="H96" s="62" t="s">
        <v>140</v>
      </c>
      <c r="I96" s="39"/>
      <c r="J96" s="40" t="s">
        <v>140</v>
      </c>
    </row>
    <row r="97" spans="1:10" ht="151.80000000000001" x14ac:dyDescent="0.3">
      <c r="A97" s="32"/>
      <c r="B97" s="32"/>
      <c r="C97" s="68">
        <v>4</v>
      </c>
      <c r="D97" s="55" t="s">
        <v>69</v>
      </c>
      <c r="E97" s="69">
        <v>2001</v>
      </c>
      <c r="F97" s="33" t="s">
        <v>291</v>
      </c>
      <c r="G97" s="33" t="s">
        <v>150</v>
      </c>
      <c r="H97" s="62" t="s">
        <v>140</v>
      </c>
      <c r="I97" s="39"/>
      <c r="J97" s="40" t="s">
        <v>140</v>
      </c>
    </row>
    <row r="98" spans="1:10" ht="248.4" x14ac:dyDescent="0.3">
      <c r="A98" s="32"/>
      <c r="B98" s="37">
        <v>25</v>
      </c>
      <c r="C98" s="50">
        <v>1</v>
      </c>
      <c r="D98" s="55" t="s">
        <v>71</v>
      </c>
      <c r="E98" s="69">
        <v>2001</v>
      </c>
      <c r="F98" s="33" t="s">
        <v>151</v>
      </c>
      <c r="G98" s="33" t="s">
        <v>292</v>
      </c>
      <c r="H98" s="62" t="s">
        <v>140</v>
      </c>
      <c r="I98" s="39"/>
      <c r="J98" s="40" t="s">
        <v>140</v>
      </c>
    </row>
    <row r="99" spans="1:10" ht="96.6" x14ac:dyDescent="0.3">
      <c r="A99" s="32"/>
      <c r="B99" s="32"/>
      <c r="C99" s="50">
        <v>2</v>
      </c>
      <c r="D99" s="55" t="s">
        <v>72</v>
      </c>
      <c r="E99" s="69">
        <v>2001</v>
      </c>
      <c r="F99" s="33" t="s">
        <v>293</v>
      </c>
      <c r="G99" s="33" t="s">
        <v>152</v>
      </c>
      <c r="H99" s="62" t="s">
        <v>140</v>
      </c>
      <c r="I99" s="39"/>
      <c r="J99" s="40" t="s">
        <v>140</v>
      </c>
    </row>
    <row r="100" spans="1:10" ht="276" x14ac:dyDescent="0.3">
      <c r="A100" s="32"/>
      <c r="B100" s="32"/>
      <c r="C100" s="50">
        <v>3</v>
      </c>
      <c r="D100" s="55" t="s">
        <v>73</v>
      </c>
      <c r="E100" s="69">
        <v>2002</v>
      </c>
      <c r="F100" s="33" t="s">
        <v>153</v>
      </c>
      <c r="G100" s="33" t="s">
        <v>294</v>
      </c>
      <c r="H100" s="62" t="s">
        <v>140</v>
      </c>
      <c r="I100" s="39"/>
      <c r="J100" s="40" t="s">
        <v>140</v>
      </c>
    </row>
    <row r="101" spans="1:10" ht="234.6" x14ac:dyDescent="0.3">
      <c r="A101" s="32"/>
      <c r="B101" s="32"/>
      <c r="C101" s="68">
        <v>4</v>
      </c>
      <c r="D101" s="55" t="s">
        <v>69</v>
      </c>
      <c r="E101" s="69">
        <v>2002</v>
      </c>
      <c r="F101" s="33" t="s">
        <v>154</v>
      </c>
      <c r="G101" s="33" t="s">
        <v>155</v>
      </c>
      <c r="H101" s="62" t="s">
        <v>140</v>
      </c>
      <c r="I101" s="39"/>
      <c r="J101" s="40" t="s">
        <v>140</v>
      </c>
    </row>
    <row r="102" spans="1:10" ht="262.2" x14ac:dyDescent="0.3">
      <c r="A102" s="32"/>
      <c r="B102" s="37">
        <v>26</v>
      </c>
      <c r="C102" s="50">
        <v>1</v>
      </c>
      <c r="D102" s="55" t="s">
        <v>71</v>
      </c>
      <c r="E102" s="69">
        <v>2002</v>
      </c>
      <c r="F102" s="33" t="s">
        <v>156</v>
      </c>
      <c r="G102" s="33" t="s">
        <v>157</v>
      </c>
      <c r="H102" s="62" t="s">
        <v>140</v>
      </c>
      <c r="I102" s="39"/>
      <c r="J102" s="40" t="s">
        <v>140</v>
      </c>
    </row>
    <row r="103" spans="1:10" ht="331.2" x14ac:dyDescent="0.3">
      <c r="A103" s="32"/>
      <c r="B103" s="32"/>
      <c r="C103" s="50">
        <v>2</v>
      </c>
      <c r="D103" s="55" t="s">
        <v>72</v>
      </c>
      <c r="E103" s="69">
        <v>2002</v>
      </c>
      <c r="F103" s="33" t="s">
        <v>158</v>
      </c>
      <c r="G103" s="33" t="s">
        <v>295</v>
      </c>
      <c r="H103" s="62" t="s">
        <v>140</v>
      </c>
      <c r="I103" s="39"/>
      <c r="J103" s="40" t="s">
        <v>140</v>
      </c>
    </row>
    <row r="104" spans="1:10" ht="179.4" x14ac:dyDescent="0.3">
      <c r="A104" s="32"/>
      <c r="B104" s="32"/>
      <c r="C104" s="50">
        <v>3</v>
      </c>
      <c r="D104" s="55" t="s">
        <v>73</v>
      </c>
      <c r="E104" s="69">
        <v>2003</v>
      </c>
      <c r="F104" s="33" t="s">
        <v>160</v>
      </c>
      <c r="G104" s="33" t="s">
        <v>296</v>
      </c>
      <c r="H104" s="62" t="s">
        <v>140</v>
      </c>
      <c r="I104" s="39"/>
      <c r="J104" s="40" t="s">
        <v>140</v>
      </c>
    </row>
    <row r="105" spans="1:10" ht="165.6" x14ac:dyDescent="0.3">
      <c r="A105" s="32"/>
      <c r="B105" s="32"/>
      <c r="C105" s="68">
        <v>4</v>
      </c>
      <c r="D105" s="55" t="s">
        <v>69</v>
      </c>
      <c r="E105" s="69">
        <v>2003</v>
      </c>
      <c r="F105" s="33" t="s">
        <v>161</v>
      </c>
      <c r="G105" s="33" t="s">
        <v>162</v>
      </c>
      <c r="H105" s="62" t="s">
        <v>140</v>
      </c>
      <c r="I105" s="39"/>
      <c r="J105" s="40" t="s">
        <v>140</v>
      </c>
    </row>
    <row r="106" spans="1:10" ht="165.6" x14ac:dyDescent="0.3">
      <c r="A106" s="32"/>
      <c r="B106" s="37">
        <v>27</v>
      </c>
      <c r="C106" s="50">
        <v>1</v>
      </c>
      <c r="D106" s="55" t="s">
        <v>71</v>
      </c>
      <c r="E106" s="69">
        <v>2003</v>
      </c>
      <c r="F106" s="33" t="s">
        <v>163</v>
      </c>
      <c r="G106" s="33" t="s">
        <v>164</v>
      </c>
      <c r="H106" s="62" t="s">
        <v>140</v>
      </c>
      <c r="I106" s="39"/>
      <c r="J106" s="40" t="s">
        <v>140</v>
      </c>
    </row>
    <row r="107" spans="1:10" ht="110.4" x14ac:dyDescent="0.3">
      <c r="A107" s="32"/>
      <c r="B107" s="32"/>
      <c r="C107" s="50">
        <v>2</v>
      </c>
      <c r="D107" s="55" t="s">
        <v>72</v>
      </c>
      <c r="E107" s="69">
        <v>2003</v>
      </c>
      <c r="F107" s="33" t="s">
        <v>165</v>
      </c>
      <c r="G107" s="32"/>
      <c r="H107" s="62" t="s">
        <v>140</v>
      </c>
      <c r="I107" s="39"/>
      <c r="J107" s="40" t="s">
        <v>140</v>
      </c>
    </row>
    <row r="108" spans="1:10" ht="96.6" x14ac:dyDescent="0.3">
      <c r="A108" s="32"/>
      <c r="B108" s="32"/>
      <c r="C108" s="50">
        <v>3</v>
      </c>
      <c r="D108" s="55" t="s">
        <v>73</v>
      </c>
      <c r="E108" s="69">
        <v>2004</v>
      </c>
      <c r="F108" s="33" t="s">
        <v>297</v>
      </c>
      <c r="G108" s="32"/>
      <c r="H108" s="62" t="s">
        <v>140</v>
      </c>
      <c r="I108" s="39"/>
      <c r="J108" s="40" t="s">
        <v>140</v>
      </c>
    </row>
    <row r="109" spans="1:10" ht="96.6" x14ac:dyDescent="0.3">
      <c r="A109" s="32"/>
      <c r="B109" s="32"/>
      <c r="C109" s="68">
        <v>4</v>
      </c>
      <c r="D109" s="55" t="s">
        <v>69</v>
      </c>
      <c r="E109" s="69">
        <v>2004</v>
      </c>
      <c r="F109" s="33" t="s">
        <v>166</v>
      </c>
      <c r="G109" s="32"/>
      <c r="H109" s="62" t="s">
        <v>140</v>
      </c>
      <c r="I109" s="39"/>
    </row>
    <row r="110" spans="1:10" ht="82.8" x14ac:dyDescent="0.3">
      <c r="A110" s="32"/>
      <c r="B110" s="37">
        <v>28</v>
      </c>
      <c r="C110" s="50">
        <v>1</v>
      </c>
      <c r="D110" s="55" t="s">
        <v>71</v>
      </c>
      <c r="E110" s="69">
        <v>2004</v>
      </c>
      <c r="F110" s="33" t="s">
        <v>298</v>
      </c>
      <c r="G110" s="32"/>
      <c r="H110" s="62" t="s">
        <v>140</v>
      </c>
      <c r="I110" s="39"/>
      <c r="J110" s="40" t="s">
        <v>140</v>
      </c>
    </row>
    <row r="111" spans="1:10" ht="124.2" x14ac:dyDescent="0.3">
      <c r="A111" s="32"/>
      <c r="B111" s="32"/>
      <c r="C111" s="50">
        <v>2</v>
      </c>
      <c r="D111" s="55" t="s">
        <v>72</v>
      </c>
      <c r="E111" s="69">
        <v>2004</v>
      </c>
      <c r="F111" s="33" t="s">
        <v>198</v>
      </c>
      <c r="G111" s="32"/>
      <c r="H111" s="62" t="s">
        <v>140</v>
      </c>
      <c r="I111" s="39"/>
      <c r="J111" s="40" t="s">
        <v>140</v>
      </c>
    </row>
    <row r="112" spans="1:10" ht="124.2" x14ac:dyDescent="0.3">
      <c r="A112" s="32"/>
      <c r="B112" s="32"/>
      <c r="C112" s="50">
        <v>3</v>
      </c>
      <c r="D112" s="55" t="s">
        <v>73</v>
      </c>
      <c r="E112" s="69">
        <v>2005</v>
      </c>
      <c r="F112" s="33" t="s">
        <v>199</v>
      </c>
      <c r="G112" s="32"/>
      <c r="H112" s="62" t="s">
        <v>140</v>
      </c>
      <c r="I112" s="39"/>
      <c r="J112" s="40" t="s">
        <v>140</v>
      </c>
    </row>
    <row r="113" spans="1:10" ht="110.4" x14ac:dyDescent="0.3">
      <c r="A113" s="32"/>
      <c r="B113" s="32"/>
      <c r="C113" s="68">
        <v>4</v>
      </c>
      <c r="D113" s="55" t="s">
        <v>69</v>
      </c>
      <c r="E113" s="69">
        <v>2005</v>
      </c>
      <c r="F113" s="33" t="s">
        <v>200</v>
      </c>
      <c r="G113" s="32"/>
      <c r="H113" s="62" t="s">
        <v>140</v>
      </c>
      <c r="I113" s="39"/>
      <c r="J113" s="40" t="s">
        <v>140</v>
      </c>
    </row>
    <row r="114" spans="1:10" ht="110.4" x14ac:dyDescent="0.3">
      <c r="A114" s="32"/>
      <c r="B114" s="37">
        <v>29</v>
      </c>
      <c r="C114" s="50">
        <v>1</v>
      </c>
      <c r="D114" s="55" t="s">
        <v>71</v>
      </c>
      <c r="E114" s="69">
        <v>2005</v>
      </c>
      <c r="F114" s="33" t="s">
        <v>201</v>
      </c>
      <c r="G114" s="32"/>
      <c r="H114" s="62" t="s">
        <v>140</v>
      </c>
      <c r="I114" s="39"/>
      <c r="J114" s="40" t="s">
        <v>140</v>
      </c>
    </row>
    <row r="115" spans="1:10" ht="96.6" x14ac:dyDescent="0.3">
      <c r="A115" s="32"/>
      <c r="B115" s="32"/>
      <c r="C115" s="50">
        <v>2</v>
      </c>
      <c r="D115" s="55" t="s">
        <v>72</v>
      </c>
      <c r="E115" s="69">
        <v>2005</v>
      </c>
      <c r="F115" s="33" t="s">
        <v>299</v>
      </c>
      <c r="G115" s="32"/>
      <c r="H115" s="62" t="s">
        <v>140</v>
      </c>
      <c r="I115" s="39"/>
      <c r="J115" s="40" t="s">
        <v>140</v>
      </c>
    </row>
    <row r="116" spans="1:10" ht="55.2" x14ac:dyDescent="0.3">
      <c r="A116" s="32"/>
      <c r="B116" s="32"/>
      <c r="C116" s="50">
        <v>3</v>
      </c>
      <c r="D116" s="55" t="s">
        <v>73</v>
      </c>
      <c r="E116" s="69">
        <v>2006</v>
      </c>
      <c r="F116" s="33" t="s">
        <v>202</v>
      </c>
      <c r="G116" s="32"/>
      <c r="H116" s="62" t="s">
        <v>140</v>
      </c>
      <c r="I116" s="39"/>
      <c r="J116" s="40" t="s">
        <v>140</v>
      </c>
    </row>
    <row r="117" spans="1:10" ht="96.6" x14ac:dyDescent="0.3">
      <c r="A117" s="32"/>
      <c r="B117" s="32"/>
      <c r="C117" s="68">
        <v>4</v>
      </c>
      <c r="D117" s="55" t="s">
        <v>69</v>
      </c>
      <c r="E117" s="69">
        <v>2006</v>
      </c>
      <c r="F117" s="33" t="s">
        <v>203</v>
      </c>
      <c r="G117" s="32"/>
      <c r="H117" s="62" t="s">
        <v>140</v>
      </c>
      <c r="I117" s="39"/>
      <c r="J117" s="40" t="s">
        <v>140</v>
      </c>
    </row>
    <row r="118" spans="1:10" ht="55.2" x14ac:dyDescent="0.3">
      <c r="A118" s="32"/>
      <c r="B118" s="37">
        <v>30</v>
      </c>
      <c r="C118" s="50">
        <v>1</v>
      </c>
      <c r="D118" s="55" t="s">
        <v>71</v>
      </c>
      <c r="E118" s="69">
        <v>2006</v>
      </c>
      <c r="F118" s="33" t="s">
        <v>204</v>
      </c>
      <c r="G118" s="32"/>
      <c r="H118" s="62" t="s">
        <v>140</v>
      </c>
      <c r="I118" s="39"/>
      <c r="J118" s="40" t="s">
        <v>140</v>
      </c>
    </row>
    <row r="119" spans="1:10" ht="55.2" x14ac:dyDescent="0.3">
      <c r="A119" s="32"/>
      <c r="B119" s="32"/>
      <c r="C119" s="50">
        <v>2</v>
      </c>
      <c r="D119" s="55" t="s">
        <v>72</v>
      </c>
      <c r="E119" s="69">
        <v>2006</v>
      </c>
      <c r="F119" s="33" t="s">
        <v>205</v>
      </c>
      <c r="G119" s="32"/>
      <c r="H119" s="62" t="s">
        <v>140</v>
      </c>
      <c r="I119" s="39"/>
      <c r="J119" s="40" t="s">
        <v>140</v>
      </c>
    </row>
    <row r="120" spans="1:10" ht="55.2" x14ac:dyDescent="0.3">
      <c r="A120" s="32"/>
      <c r="B120" s="32"/>
      <c r="C120" s="50">
        <v>3</v>
      </c>
      <c r="D120" s="55" t="s">
        <v>73</v>
      </c>
      <c r="E120" s="69">
        <v>2007</v>
      </c>
      <c r="F120" s="33" t="s">
        <v>206</v>
      </c>
      <c r="G120" s="32"/>
      <c r="H120" s="62" t="s">
        <v>140</v>
      </c>
      <c r="I120" s="39"/>
      <c r="J120" s="40" t="s">
        <v>140</v>
      </c>
    </row>
    <row r="121" spans="1:10" ht="69" x14ac:dyDescent="0.3">
      <c r="A121" s="32"/>
      <c r="B121" s="32"/>
      <c r="C121" s="68">
        <v>4</v>
      </c>
      <c r="D121" s="55" t="s">
        <v>69</v>
      </c>
      <c r="E121" s="69">
        <v>2007</v>
      </c>
      <c r="F121" s="33" t="s">
        <v>207</v>
      </c>
      <c r="G121" s="32"/>
      <c r="H121" s="62" t="s">
        <v>140</v>
      </c>
      <c r="I121" s="39"/>
      <c r="J121" s="40" t="s">
        <v>140</v>
      </c>
    </row>
    <row r="122" spans="1:10" ht="55.2" x14ac:dyDescent="0.3">
      <c r="A122" s="32"/>
      <c r="B122" s="37">
        <v>31</v>
      </c>
      <c r="C122" s="50">
        <v>1</v>
      </c>
      <c r="D122" s="55" t="s">
        <v>71</v>
      </c>
      <c r="E122" s="69">
        <v>2007</v>
      </c>
      <c r="F122" s="33" t="s">
        <v>208</v>
      </c>
      <c r="G122" s="32"/>
      <c r="H122" s="62" t="s">
        <v>140</v>
      </c>
      <c r="I122" s="39"/>
      <c r="J122" s="40" t="s">
        <v>140</v>
      </c>
    </row>
    <row r="123" spans="1:10" ht="55.2" x14ac:dyDescent="0.3">
      <c r="A123" s="32"/>
      <c r="B123" s="32"/>
      <c r="C123" s="50">
        <v>2</v>
      </c>
      <c r="D123" s="55" t="s">
        <v>72</v>
      </c>
      <c r="E123" s="69">
        <v>2007</v>
      </c>
      <c r="F123" s="33" t="s">
        <v>209</v>
      </c>
      <c r="G123" s="32"/>
      <c r="H123" s="62" t="s">
        <v>140</v>
      </c>
      <c r="I123" s="39"/>
      <c r="J123" s="40" t="s">
        <v>140</v>
      </c>
    </row>
    <row r="124" spans="1:10" ht="69" x14ac:dyDescent="0.3">
      <c r="A124" s="32"/>
      <c r="B124" s="32"/>
      <c r="C124" s="50">
        <v>3</v>
      </c>
      <c r="D124" s="55" t="s">
        <v>73</v>
      </c>
      <c r="E124" s="69">
        <v>2008</v>
      </c>
      <c r="F124" s="33" t="s">
        <v>210</v>
      </c>
      <c r="G124" s="32"/>
      <c r="H124" s="62" t="s">
        <v>140</v>
      </c>
      <c r="I124" s="39"/>
      <c r="J124" s="40" t="s">
        <v>140</v>
      </c>
    </row>
    <row r="125" spans="1:10" ht="69" x14ac:dyDescent="0.3">
      <c r="A125" s="32"/>
      <c r="B125" s="32"/>
      <c r="C125" s="68">
        <v>4</v>
      </c>
      <c r="D125" s="55" t="s">
        <v>69</v>
      </c>
      <c r="E125" s="69">
        <v>2008</v>
      </c>
      <c r="F125" s="33" t="s">
        <v>300</v>
      </c>
      <c r="G125" s="32"/>
      <c r="H125" s="62" t="s">
        <v>140</v>
      </c>
      <c r="I125" s="39"/>
    </row>
    <row r="126" spans="1:10" ht="23.4" x14ac:dyDescent="0.3">
      <c r="A126" s="34"/>
      <c r="B126" s="37">
        <v>32</v>
      </c>
      <c r="C126" s="60">
        <v>1</v>
      </c>
      <c r="D126" s="57" t="s">
        <v>71</v>
      </c>
      <c r="E126" s="69">
        <v>2008</v>
      </c>
      <c r="F126" s="34"/>
      <c r="G126" s="34"/>
      <c r="H126" s="63"/>
      <c r="I126" s="39"/>
      <c r="J126" s="40" t="s">
        <v>140</v>
      </c>
    </row>
    <row r="127" spans="1:10" ht="55.2" x14ac:dyDescent="0.3">
      <c r="A127" s="32"/>
      <c r="B127" s="32"/>
      <c r="C127" s="50">
        <v>2</v>
      </c>
      <c r="D127" s="55" t="s">
        <v>72</v>
      </c>
      <c r="E127" s="69">
        <v>2008</v>
      </c>
      <c r="F127" s="33" t="s">
        <v>211</v>
      </c>
      <c r="G127" s="32"/>
      <c r="H127" s="62" t="s">
        <v>140</v>
      </c>
      <c r="I127" s="39"/>
      <c r="J127" s="40" t="s">
        <v>140</v>
      </c>
    </row>
    <row r="128" spans="1:10" ht="69" x14ac:dyDescent="0.3">
      <c r="A128" s="32"/>
      <c r="B128" s="32"/>
      <c r="C128" s="50">
        <v>3</v>
      </c>
      <c r="D128" s="55" t="s">
        <v>73</v>
      </c>
      <c r="E128" s="69">
        <v>2009</v>
      </c>
      <c r="F128" s="33" t="s">
        <v>212</v>
      </c>
      <c r="G128" s="32"/>
      <c r="H128" s="62" t="s">
        <v>140</v>
      </c>
      <c r="I128" s="39"/>
      <c r="J128" s="40" t="s">
        <v>140</v>
      </c>
    </row>
    <row r="129" spans="1:9" x14ac:dyDescent="0.3">
      <c r="A129" s="34"/>
      <c r="B129" s="34"/>
      <c r="C129" s="66">
        <v>4</v>
      </c>
      <c r="D129" s="57" t="s">
        <v>69</v>
      </c>
      <c r="E129" s="70">
        <v>2009</v>
      </c>
      <c r="F129" s="34"/>
      <c r="G129" s="34"/>
      <c r="H129" s="63"/>
      <c r="I129" s="39"/>
    </row>
    <row r="130" spans="1:9" ht="23.4" x14ac:dyDescent="0.3">
      <c r="A130" s="34"/>
      <c r="B130" s="72">
        <v>33</v>
      </c>
      <c r="C130" s="60">
        <v>1</v>
      </c>
      <c r="D130" s="57" t="s">
        <v>71</v>
      </c>
      <c r="E130" s="70">
        <v>2009</v>
      </c>
      <c r="F130" s="34"/>
      <c r="G130" s="34"/>
      <c r="H130" s="63"/>
      <c r="I130" s="39"/>
    </row>
    <row r="131" spans="1:9" x14ac:dyDescent="0.3">
      <c r="A131" s="34"/>
      <c r="B131" s="34"/>
      <c r="C131" s="60">
        <v>2</v>
      </c>
      <c r="D131" s="57" t="s">
        <v>72</v>
      </c>
      <c r="E131" s="70">
        <v>2009</v>
      </c>
      <c r="F131" s="34"/>
      <c r="G131" s="34"/>
      <c r="H131" s="63"/>
      <c r="I131" s="39"/>
    </row>
    <row r="132" spans="1:9" x14ac:dyDescent="0.3">
      <c r="A132" s="34"/>
      <c r="B132" s="34"/>
      <c r="C132" s="60">
        <v>3</v>
      </c>
      <c r="D132" s="57" t="s">
        <v>73</v>
      </c>
      <c r="E132" s="70">
        <v>2010</v>
      </c>
      <c r="F132" s="34"/>
      <c r="G132" s="34"/>
      <c r="H132" s="63"/>
      <c r="I132" s="39"/>
    </row>
    <row r="133" spans="1:9" x14ac:dyDescent="0.3">
      <c r="A133" s="34"/>
      <c r="B133" s="34"/>
      <c r="C133" s="66">
        <v>4</v>
      </c>
      <c r="D133" s="57" t="s">
        <v>69</v>
      </c>
      <c r="E133" s="70">
        <v>2010</v>
      </c>
      <c r="F133" s="34"/>
      <c r="G133" s="34"/>
      <c r="H133" s="63"/>
      <c r="I133" s="39"/>
    </row>
    <row r="134" spans="1:9" ht="23.4" x14ac:dyDescent="0.3">
      <c r="A134" s="34"/>
      <c r="B134" s="72">
        <v>34</v>
      </c>
      <c r="C134" s="60">
        <v>1</v>
      </c>
      <c r="D134" s="57" t="s">
        <v>71</v>
      </c>
      <c r="E134" s="70">
        <v>2010</v>
      </c>
      <c r="F134" s="34"/>
      <c r="G134" s="34"/>
      <c r="H134" s="63"/>
      <c r="I134" s="39"/>
    </row>
    <row r="135" spans="1:9" x14ac:dyDescent="0.3">
      <c r="A135" s="34"/>
      <c r="B135" s="34"/>
      <c r="C135" s="60">
        <v>2</v>
      </c>
      <c r="D135" s="57" t="s">
        <v>72</v>
      </c>
      <c r="E135" s="70">
        <v>2010</v>
      </c>
      <c r="F135" s="34"/>
      <c r="G135" s="34"/>
      <c r="H135" s="63"/>
      <c r="I135" s="39"/>
    </row>
    <row r="136" spans="1:9" x14ac:dyDescent="0.3">
      <c r="A136" s="34"/>
      <c r="B136" s="34"/>
      <c r="C136" s="60">
        <v>3</v>
      </c>
      <c r="D136" s="57" t="s">
        <v>73</v>
      </c>
      <c r="E136" s="70">
        <v>2011</v>
      </c>
      <c r="F136" s="34"/>
      <c r="G136" s="34"/>
      <c r="H136" s="63"/>
      <c r="I136" s="39"/>
    </row>
    <row r="137" spans="1:9" x14ac:dyDescent="0.3">
      <c r="A137" s="34"/>
      <c r="B137" s="34"/>
      <c r="C137" s="66">
        <v>4</v>
      </c>
      <c r="D137" s="57" t="s">
        <v>69</v>
      </c>
      <c r="E137" s="70">
        <v>2011</v>
      </c>
      <c r="F137" s="34"/>
      <c r="G137" s="34"/>
      <c r="H137" s="63"/>
      <c r="I137" s="39"/>
    </row>
    <row r="138" spans="1:9" ht="23.4" x14ac:dyDescent="0.3">
      <c r="A138" s="34"/>
      <c r="B138" s="72">
        <v>35</v>
      </c>
      <c r="C138" s="60">
        <v>1</v>
      </c>
      <c r="D138" s="57" t="s">
        <v>71</v>
      </c>
      <c r="E138" s="70">
        <v>2011</v>
      </c>
      <c r="F138" s="34"/>
      <c r="G138" s="34"/>
      <c r="H138" s="63"/>
      <c r="I138" s="39"/>
    </row>
    <row r="139" spans="1:9" x14ac:dyDescent="0.3">
      <c r="A139" s="34"/>
      <c r="B139" s="34"/>
      <c r="C139" s="60">
        <v>2</v>
      </c>
      <c r="D139" s="57" t="s">
        <v>72</v>
      </c>
      <c r="E139" s="70">
        <v>2011</v>
      </c>
      <c r="F139" s="34"/>
      <c r="G139" s="34"/>
      <c r="H139" s="63"/>
      <c r="I139" s="39"/>
    </row>
    <row r="140" spans="1:9" x14ac:dyDescent="0.3">
      <c r="A140" s="34"/>
      <c r="B140" s="34"/>
      <c r="C140" s="60">
        <v>3</v>
      </c>
      <c r="D140" s="57" t="s">
        <v>73</v>
      </c>
      <c r="E140" s="70">
        <v>2012</v>
      </c>
      <c r="F140" s="34"/>
      <c r="G140" s="34"/>
      <c r="H140" s="63"/>
      <c r="I140" s="39"/>
    </row>
    <row r="141" spans="1:9" x14ac:dyDescent="0.3">
      <c r="A141" s="34"/>
      <c r="B141" s="34"/>
      <c r="C141" s="66">
        <v>4</v>
      </c>
      <c r="D141" s="57" t="s">
        <v>69</v>
      </c>
      <c r="E141" s="70">
        <v>2012</v>
      </c>
      <c r="F141" s="34"/>
      <c r="G141" s="34"/>
      <c r="H141" s="63"/>
      <c r="I141" s="39"/>
    </row>
    <row r="142" spans="1:9" ht="23.4" x14ac:dyDescent="0.3">
      <c r="A142" s="34"/>
      <c r="B142" s="72">
        <v>36</v>
      </c>
      <c r="C142" s="60">
        <v>1</v>
      </c>
      <c r="D142" s="57" t="s">
        <v>71</v>
      </c>
      <c r="E142" s="70">
        <v>2012</v>
      </c>
      <c r="F142" s="34"/>
      <c r="G142" s="34"/>
      <c r="H142" s="63"/>
      <c r="I142" s="39"/>
    </row>
    <row r="143" spans="1:9" x14ac:dyDescent="0.3">
      <c r="A143" s="34"/>
      <c r="B143" s="34"/>
      <c r="C143" s="60">
        <v>2</v>
      </c>
      <c r="D143" s="57" t="s">
        <v>72</v>
      </c>
      <c r="E143" s="70">
        <v>2012</v>
      </c>
      <c r="F143" s="34"/>
      <c r="G143" s="34"/>
      <c r="H143" s="63"/>
      <c r="I143" s="39"/>
    </row>
    <row r="144" spans="1:9" x14ac:dyDescent="0.3">
      <c r="A144" s="34"/>
      <c r="B144" s="34"/>
      <c r="C144" s="60">
        <v>3</v>
      </c>
      <c r="D144" s="57" t="s">
        <v>73</v>
      </c>
      <c r="E144" s="70">
        <v>2013</v>
      </c>
      <c r="F144" s="34"/>
      <c r="G144" s="34"/>
      <c r="H144" s="63"/>
      <c r="I144" s="39"/>
    </row>
    <row r="145" spans="1:9" x14ac:dyDescent="0.3">
      <c r="A145" s="34"/>
      <c r="B145" s="34"/>
      <c r="C145" s="66">
        <v>4</v>
      </c>
      <c r="D145" s="57" t="s">
        <v>69</v>
      </c>
      <c r="E145" s="70">
        <v>2013</v>
      </c>
      <c r="F145" s="34"/>
      <c r="G145" s="34"/>
      <c r="H145" s="63"/>
      <c r="I145" s="39"/>
    </row>
    <row r="146" spans="1:9" ht="23.4" x14ac:dyDescent="0.3">
      <c r="A146" s="34"/>
      <c r="B146" s="72">
        <v>37</v>
      </c>
      <c r="C146" s="60">
        <v>1</v>
      </c>
      <c r="D146" s="57" t="s">
        <v>71</v>
      </c>
      <c r="E146" s="70">
        <v>2013</v>
      </c>
      <c r="F146" s="34"/>
      <c r="G146" s="34"/>
      <c r="H146" s="63"/>
      <c r="I146" s="39"/>
    </row>
    <row r="147" spans="1:9" x14ac:dyDescent="0.3">
      <c r="A147" s="34"/>
      <c r="B147" s="34"/>
      <c r="C147" s="60">
        <v>2</v>
      </c>
      <c r="D147" s="57" t="s">
        <v>72</v>
      </c>
      <c r="E147" s="70">
        <v>2013</v>
      </c>
      <c r="F147" s="34"/>
      <c r="G147" s="34"/>
      <c r="H147" s="63"/>
      <c r="I147" s="39"/>
    </row>
    <row r="148" spans="1:9" x14ac:dyDescent="0.3">
      <c r="A148" s="34"/>
      <c r="B148" s="34"/>
      <c r="C148" s="60">
        <v>3</v>
      </c>
      <c r="D148" s="57" t="s">
        <v>73</v>
      </c>
      <c r="E148" s="70">
        <v>2014</v>
      </c>
      <c r="F148" s="34"/>
      <c r="G148" s="34"/>
      <c r="H148" s="63"/>
      <c r="I148" s="39"/>
    </row>
    <row r="149" spans="1:9" x14ac:dyDescent="0.3">
      <c r="A149" s="34"/>
      <c r="B149" s="34"/>
      <c r="C149" s="66">
        <v>4</v>
      </c>
      <c r="D149" s="57" t="s">
        <v>69</v>
      </c>
      <c r="E149" s="70">
        <v>2014</v>
      </c>
      <c r="F149" s="34"/>
      <c r="G149" s="34"/>
      <c r="H149" s="63"/>
      <c r="I149" s="39"/>
    </row>
    <row r="150" spans="1:9" ht="151.80000000000001" x14ac:dyDescent="0.3">
      <c r="A150" s="32"/>
      <c r="B150" s="37">
        <v>38</v>
      </c>
      <c r="C150" s="50">
        <v>1</v>
      </c>
      <c r="D150" s="55" t="s">
        <v>72</v>
      </c>
      <c r="E150" s="69">
        <v>2014</v>
      </c>
      <c r="F150" s="33" t="s">
        <v>241</v>
      </c>
      <c r="G150" s="32"/>
      <c r="H150" s="64" t="s">
        <v>217</v>
      </c>
      <c r="I150" s="39"/>
    </row>
    <row r="151" spans="1:9" ht="110.4" x14ac:dyDescent="0.3">
      <c r="A151" s="32"/>
      <c r="B151" s="32"/>
      <c r="C151" s="50">
        <v>2</v>
      </c>
      <c r="D151" s="55" t="s">
        <v>73</v>
      </c>
      <c r="E151" s="69">
        <v>2015</v>
      </c>
      <c r="F151" s="33" t="s">
        <v>242</v>
      </c>
      <c r="G151" s="32"/>
      <c r="H151" s="64" t="s">
        <v>217</v>
      </c>
      <c r="I151" s="39"/>
    </row>
    <row r="152" spans="1:9" ht="124.2" x14ac:dyDescent="0.3">
      <c r="A152" s="32"/>
      <c r="B152" s="32"/>
      <c r="C152" s="50">
        <v>3</v>
      </c>
      <c r="D152" s="55" t="s">
        <v>71</v>
      </c>
      <c r="E152" s="69">
        <v>2015</v>
      </c>
      <c r="F152" s="33" t="s">
        <v>306</v>
      </c>
      <c r="G152" s="32"/>
      <c r="H152" s="64" t="s">
        <v>217</v>
      </c>
      <c r="I152" s="39"/>
    </row>
    <row r="153" spans="1:9" ht="96.6" x14ac:dyDescent="0.3">
      <c r="A153" s="32"/>
      <c r="B153" s="37">
        <v>39</v>
      </c>
      <c r="C153" s="50">
        <v>1</v>
      </c>
      <c r="D153" s="55" t="s">
        <v>73</v>
      </c>
      <c r="E153" s="69">
        <v>2016</v>
      </c>
      <c r="F153" s="33" t="s">
        <v>243</v>
      </c>
      <c r="G153" s="32"/>
      <c r="H153" s="64" t="s">
        <v>217</v>
      </c>
      <c r="I153" s="39"/>
    </row>
    <row r="154" spans="1:9" ht="96.6" x14ac:dyDescent="0.3">
      <c r="A154" s="32"/>
      <c r="B154" s="32"/>
      <c r="C154" s="50">
        <v>2</v>
      </c>
      <c r="D154" s="55" t="s">
        <v>69</v>
      </c>
      <c r="E154" s="69">
        <v>2016</v>
      </c>
      <c r="F154" s="33" t="s">
        <v>244</v>
      </c>
      <c r="G154" s="32"/>
      <c r="H154" s="64" t="s">
        <v>217</v>
      </c>
      <c r="I154" s="39"/>
    </row>
    <row r="155" spans="1:9" ht="110.4" x14ac:dyDescent="0.3">
      <c r="A155" s="32"/>
      <c r="B155" s="32"/>
      <c r="C155" s="50">
        <v>3</v>
      </c>
      <c r="D155" s="55" t="s">
        <v>73</v>
      </c>
      <c r="E155" s="78" t="s">
        <v>264</v>
      </c>
      <c r="F155" s="33" t="s">
        <v>305</v>
      </c>
      <c r="G155" s="32"/>
      <c r="H155" s="64" t="s">
        <v>217</v>
      </c>
      <c r="I155" s="39"/>
    </row>
    <row r="156" spans="1:9" ht="110.4" x14ac:dyDescent="0.3">
      <c r="A156" s="32"/>
      <c r="B156" s="37">
        <v>40</v>
      </c>
      <c r="C156" s="50">
        <v>1</v>
      </c>
      <c r="D156" s="55" t="s">
        <v>71</v>
      </c>
      <c r="E156" s="69">
        <v>2017</v>
      </c>
      <c r="F156" s="33" t="s">
        <v>245</v>
      </c>
      <c r="G156" s="32"/>
      <c r="H156" s="64" t="s">
        <v>217</v>
      </c>
      <c r="I156" s="39"/>
    </row>
    <row r="157" spans="1:9" ht="110.4" x14ac:dyDescent="0.3">
      <c r="A157" s="32"/>
      <c r="B157" s="32"/>
      <c r="C157" s="50">
        <v>2</v>
      </c>
      <c r="D157" s="55" t="s">
        <v>72</v>
      </c>
      <c r="E157" s="69">
        <v>2017</v>
      </c>
      <c r="F157" s="33" t="s">
        <v>246</v>
      </c>
      <c r="G157" s="32"/>
      <c r="H157" s="64" t="s">
        <v>217</v>
      </c>
      <c r="I157" s="39"/>
    </row>
    <row r="158" spans="1:9" ht="110.4" x14ac:dyDescent="0.3">
      <c r="A158" s="32"/>
      <c r="B158" s="32"/>
      <c r="C158" s="50">
        <v>3</v>
      </c>
      <c r="D158" s="55" t="s">
        <v>73</v>
      </c>
      <c r="E158" s="78" t="s">
        <v>263</v>
      </c>
      <c r="F158" s="33" t="s">
        <v>247</v>
      </c>
      <c r="G158" s="32"/>
      <c r="H158" s="64" t="s">
        <v>217</v>
      </c>
      <c r="I158" s="39"/>
    </row>
    <row r="159" spans="1:9" ht="110.4" x14ac:dyDescent="0.3">
      <c r="A159" s="32"/>
      <c r="B159" s="32"/>
      <c r="C159" s="68">
        <v>4</v>
      </c>
      <c r="D159" s="55" t="s">
        <v>69</v>
      </c>
      <c r="E159" s="69">
        <v>2018</v>
      </c>
      <c r="F159" s="33" t="s">
        <v>304</v>
      </c>
      <c r="G159" s="32"/>
      <c r="H159" s="64" t="s">
        <v>217</v>
      </c>
      <c r="I159" s="39"/>
    </row>
    <row r="160" spans="1:9" ht="82.8" x14ac:dyDescent="0.3">
      <c r="A160" s="32"/>
      <c r="B160" s="37">
        <v>41</v>
      </c>
      <c r="C160" s="50">
        <v>1</v>
      </c>
      <c r="D160" s="55" t="s">
        <v>71</v>
      </c>
      <c r="E160" s="69">
        <v>2018</v>
      </c>
      <c r="F160" s="33" t="s">
        <v>248</v>
      </c>
      <c r="G160" s="32"/>
      <c r="H160" s="64" t="s">
        <v>217</v>
      </c>
      <c r="I160" s="39"/>
    </row>
    <row r="161" spans="1:9" x14ac:dyDescent="0.3">
      <c r="A161" s="32"/>
      <c r="B161" s="32"/>
      <c r="C161" s="50"/>
      <c r="D161" s="55"/>
      <c r="F161" s="32"/>
      <c r="G161" s="32"/>
      <c r="H161" s="63"/>
      <c r="I161" s="39"/>
    </row>
    <row r="162" spans="1:9" x14ac:dyDescent="0.3">
      <c r="A162" s="32"/>
      <c r="B162" s="32"/>
      <c r="C162" s="50"/>
      <c r="D162" s="55"/>
      <c r="F162" s="32"/>
      <c r="G162" s="32"/>
      <c r="H162" s="63"/>
      <c r="I162" s="39"/>
    </row>
    <row r="163" spans="1:9" x14ac:dyDescent="0.3">
      <c r="A163" s="32"/>
      <c r="B163" s="32"/>
      <c r="C163" s="68"/>
      <c r="D163" s="55"/>
      <c r="F163" s="32"/>
      <c r="G163" s="32"/>
      <c r="H163" s="63"/>
      <c r="I163" s="39"/>
    </row>
    <row r="164" spans="1:9" ht="23.4" x14ac:dyDescent="0.3">
      <c r="A164" s="32"/>
      <c r="B164" s="37"/>
      <c r="C164" s="50"/>
      <c r="D164" s="55"/>
      <c r="F164" s="32"/>
      <c r="G164" s="32"/>
      <c r="H164" s="63"/>
      <c r="I164" s="39"/>
    </row>
    <row r="165" spans="1:9" x14ac:dyDescent="0.3">
      <c r="A165" s="32"/>
      <c r="B165" s="32"/>
      <c r="C165" s="50"/>
      <c r="D165" s="55"/>
      <c r="F165" s="32"/>
      <c r="G165" s="32"/>
      <c r="H165" s="63"/>
      <c r="I165" s="39"/>
    </row>
    <row r="166" spans="1:9" x14ac:dyDescent="0.3">
      <c r="A166" s="32"/>
      <c r="B166" s="32"/>
      <c r="C166" s="50"/>
      <c r="D166" s="55"/>
      <c r="F166" s="32"/>
      <c r="G166" s="32"/>
      <c r="H166" s="63"/>
      <c r="I166" s="39"/>
    </row>
    <row r="167" spans="1:9" x14ac:dyDescent="0.3">
      <c r="A167" s="32"/>
      <c r="B167" s="32"/>
      <c r="C167" s="68"/>
      <c r="D167" s="55"/>
      <c r="F167" s="32"/>
      <c r="G167" s="32"/>
      <c r="H167" s="63"/>
      <c r="I167" s="39"/>
    </row>
    <row r="168" spans="1:9" ht="23.4" x14ac:dyDescent="0.3">
      <c r="B168" s="37"/>
      <c r="C168" s="50"/>
      <c r="D168" s="55"/>
      <c r="H168" s="63"/>
      <c r="I168" s="39"/>
    </row>
    <row r="169" spans="1:9" x14ac:dyDescent="0.3">
      <c r="C169" s="50"/>
      <c r="D169" s="55"/>
      <c r="H169" s="63"/>
      <c r="I169" s="39"/>
    </row>
    <row r="170" spans="1:9" x14ac:dyDescent="0.3">
      <c r="C170" s="50"/>
      <c r="D170" s="55"/>
      <c r="H170" s="63"/>
      <c r="I170" s="39"/>
    </row>
    <row r="171" spans="1:9" x14ac:dyDescent="0.3">
      <c r="C171" s="68"/>
      <c r="D171" s="55"/>
      <c r="H171" s="63"/>
      <c r="I171" s="39"/>
    </row>
    <row r="172" spans="1:9" x14ac:dyDescent="0.35">
      <c r="H172" s="63"/>
      <c r="I172" s="39"/>
    </row>
    <row r="173" spans="1:9" x14ac:dyDescent="0.35">
      <c r="H173" s="63"/>
      <c r="I173" s="39"/>
    </row>
    <row r="174" spans="1:9" x14ac:dyDescent="0.35">
      <c r="H174" s="63"/>
      <c r="I174" s="39"/>
    </row>
    <row r="175" spans="1:9" x14ac:dyDescent="0.35">
      <c r="H175" s="63"/>
      <c r="I175" s="39"/>
    </row>
    <row r="176" spans="1:9" x14ac:dyDescent="0.35">
      <c r="H176" s="63"/>
      <c r="I176" s="39"/>
    </row>
    <row r="177" spans="8:9" x14ac:dyDescent="0.35">
      <c r="H177" s="63"/>
      <c r="I177" s="39"/>
    </row>
    <row r="178" spans="8:9" x14ac:dyDescent="0.35">
      <c r="H178" s="63"/>
      <c r="I178" s="39"/>
    </row>
    <row r="179" spans="8:9" x14ac:dyDescent="0.35">
      <c r="H179" s="63"/>
      <c r="I179" s="39"/>
    </row>
    <row r="180" spans="8:9" x14ac:dyDescent="0.35">
      <c r="H180" s="65"/>
      <c r="I180" s="39"/>
    </row>
    <row r="181" spans="8:9" x14ac:dyDescent="0.35">
      <c r="H181" s="65"/>
      <c r="I181" s="39"/>
    </row>
    <row r="182" spans="8:9" x14ac:dyDescent="0.35">
      <c r="H182" s="65"/>
    </row>
    <row r="183" spans="8:9" x14ac:dyDescent="0.35">
      <c r="H183" s="6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1"/>
  <sheetViews>
    <sheetView workbookViewId="0">
      <pane xSplit="4" ySplit="1" topLeftCell="E17" activePane="bottomRight" state="frozen"/>
      <selection pane="topRight" activeCell="E1" sqref="E1"/>
      <selection pane="bottomLeft" activeCell="A2" sqref="A2"/>
      <selection pane="bottomRight" activeCell="J17" sqref="J17"/>
    </sheetView>
  </sheetViews>
  <sheetFormatPr defaultRowHeight="15.6" x14ac:dyDescent="0.3"/>
  <cols>
    <col min="1" max="1" width="5.44140625" bestFit="1" customWidth="1"/>
    <col min="2" max="2" width="4.6640625" bestFit="1" customWidth="1"/>
    <col min="3" max="3" width="4.88671875" bestFit="1" customWidth="1"/>
    <col min="4" max="4" width="15.33203125" style="58" customWidth="1"/>
    <col min="5" max="5" width="5" customWidth="1"/>
    <col min="6" max="6" width="50.33203125" customWidth="1"/>
    <col min="7" max="7" width="18.33203125" bestFit="1" customWidth="1"/>
    <col min="8" max="8" width="4.109375" bestFit="1" customWidth="1"/>
  </cols>
  <sheetData>
    <row r="1" spans="1:8" ht="18" x14ac:dyDescent="0.35">
      <c r="A1" s="43" t="s">
        <v>142</v>
      </c>
      <c r="B1" s="38" t="s">
        <v>74</v>
      </c>
      <c r="C1" s="38" t="s">
        <v>218</v>
      </c>
      <c r="D1" s="73" t="s">
        <v>68</v>
      </c>
      <c r="E1" s="41" t="s">
        <v>67</v>
      </c>
      <c r="F1" s="41" t="s">
        <v>94</v>
      </c>
      <c r="G1" s="41" t="s">
        <v>95</v>
      </c>
      <c r="H1" s="41" t="s">
        <v>139</v>
      </c>
    </row>
    <row r="2" spans="1:8" ht="41.4" x14ac:dyDescent="0.3">
      <c r="A2" s="48"/>
      <c r="B2" s="32"/>
      <c r="C2" s="51">
        <v>1</v>
      </c>
      <c r="D2" s="55" t="s">
        <v>219</v>
      </c>
      <c r="E2" s="32">
        <v>2018</v>
      </c>
      <c r="F2" s="33" t="s">
        <v>220</v>
      </c>
      <c r="G2" s="32"/>
      <c r="H2" s="49" t="s">
        <v>217</v>
      </c>
    </row>
    <row r="3" spans="1:8" ht="55.2" x14ac:dyDescent="0.3">
      <c r="A3" s="48"/>
      <c r="B3" s="32"/>
      <c r="C3" s="51">
        <v>2</v>
      </c>
      <c r="D3" s="55" t="s">
        <v>219</v>
      </c>
      <c r="E3" s="32">
        <v>2018</v>
      </c>
      <c r="F3" s="33" t="s">
        <v>223</v>
      </c>
      <c r="G3" s="32"/>
      <c r="H3" s="49" t="s">
        <v>217</v>
      </c>
    </row>
    <row r="4" spans="1:8" ht="129.6" x14ac:dyDescent="0.3">
      <c r="A4" s="50"/>
      <c r="B4" s="32"/>
      <c r="C4" s="52">
        <v>3</v>
      </c>
      <c r="D4" s="55" t="s">
        <v>224</v>
      </c>
      <c r="E4" s="32">
        <v>2018</v>
      </c>
      <c r="F4" s="46" t="s">
        <v>225</v>
      </c>
      <c r="G4" s="32"/>
      <c r="H4" s="49" t="s">
        <v>217</v>
      </c>
    </row>
    <row r="5" spans="1:8" ht="138" x14ac:dyDescent="0.3">
      <c r="A5" s="50"/>
      <c r="B5" s="32"/>
      <c r="C5" s="51">
        <v>4</v>
      </c>
      <c r="D5" s="55" t="s">
        <v>224</v>
      </c>
      <c r="E5" s="32">
        <v>2018</v>
      </c>
      <c r="F5" s="33" t="s">
        <v>233</v>
      </c>
      <c r="G5" s="32"/>
      <c r="H5" s="49" t="s">
        <v>217</v>
      </c>
    </row>
    <row r="6" spans="1:8" ht="234.6" x14ac:dyDescent="0.3">
      <c r="A6" s="50"/>
      <c r="B6" s="32"/>
      <c r="C6" s="51">
        <v>5</v>
      </c>
      <c r="D6" s="55" t="s">
        <v>226</v>
      </c>
      <c r="E6" s="32">
        <v>2018</v>
      </c>
      <c r="F6" s="33" t="s">
        <v>234</v>
      </c>
      <c r="G6" s="32"/>
      <c r="H6" s="49" t="s">
        <v>217</v>
      </c>
    </row>
    <row r="7" spans="1:8" ht="276" x14ac:dyDescent="0.3">
      <c r="A7" s="50"/>
      <c r="B7" s="32"/>
      <c r="C7" s="51">
        <v>6</v>
      </c>
      <c r="D7" s="55" t="s">
        <v>227</v>
      </c>
      <c r="E7" s="32">
        <v>2018</v>
      </c>
      <c r="F7" s="33" t="s">
        <v>235</v>
      </c>
      <c r="G7" s="32"/>
      <c r="H7" s="49" t="s">
        <v>217</v>
      </c>
    </row>
    <row r="8" spans="1:8" ht="193.2" x14ac:dyDescent="0.3">
      <c r="A8" s="50"/>
      <c r="B8" s="32"/>
      <c r="C8" s="51">
        <v>7</v>
      </c>
      <c r="D8" s="55" t="s">
        <v>228</v>
      </c>
      <c r="E8" s="32">
        <v>2018</v>
      </c>
      <c r="F8" s="33" t="s">
        <v>236</v>
      </c>
      <c r="G8" s="32"/>
      <c r="H8" s="49" t="s">
        <v>217</v>
      </c>
    </row>
    <row r="9" spans="1:8" ht="193.2" x14ac:dyDescent="0.3">
      <c r="A9" s="50"/>
      <c r="B9" s="32"/>
      <c r="C9" s="51">
        <v>8</v>
      </c>
      <c r="D9" s="55" t="s">
        <v>229</v>
      </c>
      <c r="E9" s="32">
        <v>2018</v>
      </c>
      <c r="F9" s="33" t="s">
        <v>237</v>
      </c>
      <c r="G9" s="32"/>
      <c r="H9" s="49" t="s">
        <v>217</v>
      </c>
    </row>
    <row r="10" spans="1:8" ht="207" x14ac:dyDescent="0.3">
      <c r="A10" s="50"/>
      <c r="B10" s="32"/>
      <c r="C10" s="51">
        <v>9</v>
      </c>
      <c r="D10" s="55" t="s">
        <v>230</v>
      </c>
      <c r="E10" s="32">
        <v>2018</v>
      </c>
      <c r="F10" s="33" t="s">
        <v>238</v>
      </c>
      <c r="G10" s="32"/>
      <c r="H10" s="49" t="s">
        <v>217</v>
      </c>
    </row>
    <row r="11" spans="1:8" ht="193.2" x14ac:dyDescent="0.3">
      <c r="A11" s="50"/>
      <c r="B11" s="32"/>
      <c r="C11" s="51">
        <v>10</v>
      </c>
      <c r="D11" s="55" t="s">
        <v>231</v>
      </c>
      <c r="E11" s="32">
        <v>2018</v>
      </c>
      <c r="F11" s="33" t="s">
        <v>239</v>
      </c>
      <c r="G11" s="32"/>
      <c r="H11" s="49" t="s">
        <v>217</v>
      </c>
    </row>
    <row r="12" spans="1:8" ht="124.2" x14ac:dyDescent="0.3">
      <c r="A12" s="50"/>
      <c r="B12" s="32"/>
      <c r="C12" s="51">
        <v>11</v>
      </c>
      <c r="D12" s="55" t="s">
        <v>232</v>
      </c>
      <c r="E12" s="32">
        <v>2018</v>
      </c>
      <c r="F12" s="33" t="s">
        <v>240</v>
      </c>
      <c r="G12" s="32"/>
      <c r="H12" s="49" t="s">
        <v>217</v>
      </c>
    </row>
    <row r="13" spans="1:8" s="47" customFormat="1" ht="82.8" x14ac:dyDescent="0.3">
      <c r="A13" s="50"/>
      <c r="B13" s="32"/>
      <c r="C13" s="51">
        <v>1</v>
      </c>
      <c r="D13" s="55" t="s">
        <v>221</v>
      </c>
      <c r="E13" s="32">
        <v>2019</v>
      </c>
      <c r="F13" s="33" t="s">
        <v>222</v>
      </c>
      <c r="G13" s="32"/>
      <c r="H13" s="49" t="s">
        <v>217</v>
      </c>
    </row>
    <row r="14" spans="1:8" ht="207" x14ac:dyDescent="0.3">
      <c r="A14" s="48"/>
      <c r="B14" s="37">
        <v>42</v>
      </c>
      <c r="C14" s="51">
        <v>1</v>
      </c>
      <c r="D14" s="55" t="s">
        <v>69</v>
      </c>
      <c r="E14" s="32">
        <v>2018</v>
      </c>
      <c r="F14" s="33" t="s">
        <v>216</v>
      </c>
      <c r="G14" s="41"/>
      <c r="H14" s="53" t="s">
        <v>249</v>
      </c>
    </row>
    <row r="15" spans="1:8" ht="302.39999999999998" x14ac:dyDescent="0.3">
      <c r="A15" s="47"/>
      <c r="B15" s="37">
        <v>43</v>
      </c>
      <c r="C15" s="52">
        <v>1</v>
      </c>
      <c r="D15" s="55" t="s">
        <v>81</v>
      </c>
      <c r="E15" s="47">
        <v>2019</v>
      </c>
      <c r="F15" s="46" t="s">
        <v>213</v>
      </c>
      <c r="G15" s="47"/>
      <c r="H15" s="40" t="s">
        <v>140</v>
      </c>
    </row>
    <row r="16" spans="1:8" ht="302.39999999999998" x14ac:dyDescent="0.3">
      <c r="A16" s="47"/>
      <c r="B16" s="47"/>
      <c r="C16" s="52">
        <v>2</v>
      </c>
      <c r="D16" s="55" t="s">
        <v>79</v>
      </c>
      <c r="E16" s="47">
        <v>2019</v>
      </c>
      <c r="F16" s="46" t="s">
        <v>214</v>
      </c>
      <c r="G16" s="47"/>
      <c r="H16" s="40" t="s">
        <v>140</v>
      </c>
    </row>
    <row r="17" spans="1:8" ht="273.60000000000002" x14ac:dyDescent="0.3">
      <c r="A17" s="47"/>
      <c r="B17" s="47"/>
      <c r="C17" s="52">
        <v>3</v>
      </c>
      <c r="D17" s="55" t="s">
        <v>84</v>
      </c>
      <c r="E17" s="47">
        <v>2019</v>
      </c>
      <c r="F17" s="46" t="s">
        <v>215</v>
      </c>
      <c r="G17" s="47"/>
      <c r="H17" s="40" t="s">
        <v>140</v>
      </c>
    </row>
    <row r="18" spans="1:8" x14ac:dyDescent="0.3">
      <c r="A18" s="47"/>
      <c r="B18" s="47"/>
      <c r="C18" s="47"/>
      <c r="D18" s="55"/>
      <c r="E18" s="47"/>
      <c r="F18" s="47"/>
      <c r="G18" s="47"/>
    </row>
    <row r="19" spans="1:8" x14ac:dyDescent="0.3">
      <c r="A19" s="47"/>
      <c r="B19" s="47"/>
      <c r="C19" s="47"/>
      <c r="D19" s="55"/>
      <c r="E19" s="47"/>
      <c r="F19" s="47"/>
      <c r="G19" s="47"/>
    </row>
    <row r="20" spans="1:8" x14ac:dyDescent="0.3">
      <c r="A20" s="47"/>
      <c r="B20" s="47"/>
      <c r="C20" s="47"/>
      <c r="D20" s="55"/>
      <c r="E20" s="47"/>
      <c r="F20" s="47"/>
      <c r="G20" s="47"/>
    </row>
    <row r="21" spans="1:8" x14ac:dyDescent="0.3">
      <c r="A21" s="47"/>
      <c r="B21" s="47"/>
      <c r="C21" s="47"/>
      <c r="D21" s="55"/>
      <c r="E21" s="47"/>
      <c r="F21" s="47"/>
      <c r="G21" s="47"/>
    </row>
    <row r="22" spans="1:8" x14ac:dyDescent="0.3">
      <c r="A22" s="47"/>
      <c r="B22" s="47"/>
      <c r="C22" s="47"/>
      <c r="D22" s="55"/>
      <c r="E22" s="47"/>
      <c r="F22" s="47"/>
      <c r="G22" s="47"/>
    </row>
    <row r="23" spans="1:8" x14ac:dyDescent="0.3">
      <c r="A23" s="47"/>
      <c r="B23" s="47"/>
      <c r="C23" s="47"/>
      <c r="D23" s="55"/>
      <c r="E23" s="47"/>
      <c r="F23" s="47"/>
      <c r="G23" s="47"/>
    </row>
    <row r="24" spans="1:8" x14ac:dyDescent="0.3">
      <c r="A24" s="47"/>
      <c r="B24" s="47"/>
      <c r="C24" s="47"/>
      <c r="D24" s="55"/>
      <c r="E24" s="47"/>
      <c r="F24" s="47"/>
      <c r="G24" s="47"/>
    </row>
    <row r="25" spans="1:8" x14ac:dyDescent="0.3">
      <c r="A25" s="47"/>
      <c r="B25" s="47"/>
      <c r="C25" s="47"/>
      <c r="D25" s="55"/>
      <c r="E25" s="47"/>
      <c r="F25" s="47"/>
      <c r="G25" s="47"/>
    </row>
    <row r="26" spans="1:8" x14ac:dyDescent="0.3">
      <c r="A26" s="47"/>
      <c r="B26" s="47"/>
      <c r="C26" s="47"/>
      <c r="D26" s="55"/>
      <c r="E26" s="47"/>
      <c r="F26" s="47"/>
      <c r="G26" s="47"/>
    </row>
    <row r="27" spans="1:8" x14ac:dyDescent="0.3">
      <c r="A27" s="47"/>
      <c r="B27" s="47"/>
      <c r="C27" s="47"/>
      <c r="D27" s="55"/>
      <c r="E27" s="47"/>
      <c r="F27" s="47"/>
      <c r="G27" s="47"/>
    </row>
    <row r="28" spans="1:8" x14ac:dyDescent="0.3">
      <c r="A28" s="47"/>
      <c r="B28" s="47"/>
      <c r="C28" s="47"/>
      <c r="D28" s="55"/>
      <c r="E28" s="47"/>
      <c r="F28" s="47"/>
      <c r="G28" s="47"/>
    </row>
    <row r="29" spans="1:8" x14ac:dyDescent="0.3">
      <c r="A29" s="47"/>
      <c r="B29" s="47"/>
      <c r="C29" s="47"/>
      <c r="D29" s="55"/>
      <c r="E29" s="47"/>
      <c r="F29" s="47"/>
      <c r="G29" s="47"/>
    </row>
    <row r="30" spans="1:8" x14ac:dyDescent="0.3">
      <c r="A30" s="47"/>
      <c r="B30" s="47"/>
      <c r="C30" s="47"/>
      <c r="D30" s="55"/>
      <c r="E30" s="47"/>
      <c r="F30" s="47"/>
      <c r="G30" s="47"/>
    </row>
    <row r="31" spans="1:8" x14ac:dyDescent="0.3">
      <c r="A31" s="47"/>
      <c r="B31" s="47"/>
      <c r="C31" s="47"/>
      <c r="D31" s="55"/>
      <c r="E31" s="47"/>
      <c r="F31" s="47"/>
      <c r="G31" s="47"/>
    </row>
    <row r="32" spans="1:8" x14ac:dyDescent="0.3">
      <c r="A32" s="47"/>
      <c r="B32" s="47"/>
      <c r="C32" s="47"/>
      <c r="D32" s="55"/>
      <c r="E32" s="47"/>
      <c r="F32" s="47"/>
      <c r="G32" s="47"/>
    </row>
    <row r="33" spans="1:7" x14ac:dyDescent="0.3">
      <c r="A33" s="47"/>
      <c r="B33" s="47"/>
      <c r="C33" s="47"/>
      <c r="D33" s="55"/>
      <c r="E33" s="47"/>
      <c r="F33" s="47"/>
      <c r="G33" s="47"/>
    </row>
    <row r="34" spans="1:7" x14ac:dyDescent="0.3">
      <c r="A34" s="47"/>
      <c r="B34" s="47"/>
      <c r="C34" s="47"/>
      <c r="D34" s="55"/>
      <c r="E34" s="47"/>
      <c r="F34" s="47"/>
      <c r="G34" s="47"/>
    </row>
    <row r="35" spans="1:7" x14ac:dyDescent="0.3">
      <c r="A35" s="47"/>
      <c r="B35" s="47"/>
      <c r="C35" s="47"/>
      <c r="D35" s="55"/>
      <c r="E35" s="47"/>
      <c r="F35" s="47"/>
      <c r="G35" s="47"/>
    </row>
    <row r="36" spans="1:7" x14ac:dyDescent="0.3">
      <c r="A36" s="47"/>
      <c r="B36" s="47"/>
      <c r="C36" s="47"/>
      <c r="D36" s="55"/>
      <c r="E36" s="47"/>
      <c r="F36" s="47"/>
      <c r="G36" s="47"/>
    </row>
    <row r="37" spans="1:7" x14ac:dyDescent="0.3">
      <c r="A37" s="47"/>
      <c r="B37" s="47"/>
      <c r="C37" s="47"/>
      <c r="D37" s="55"/>
      <c r="E37" s="47"/>
      <c r="F37" s="47"/>
      <c r="G37" s="47"/>
    </row>
    <row r="38" spans="1:7" x14ac:dyDescent="0.3">
      <c r="A38" s="47"/>
      <c r="B38" s="47"/>
      <c r="C38" s="47"/>
      <c r="D38" s="55"/>
      <c r="E38" s="47"/>
      <c r="F38" s="47"/>
      <c r="G38" s="47"/>
    </row>
    <row r="39" spans="1:7" x14ac:dyDescent="0.3">
      <c r="A39" s="47"/>
      <c r="B39" s="47"/>
      <c r="C39" s="47"/>
      <c r="D39" s="55"/>
      <c r="E39" s="47"/>
      <c r="F39" s="47"/>
      <c r="G39" s="47"/>
    </row>
    <row r="40" spans="1:7" x14ac:dyDescent="0.3">
      <c r="A40" s="47"/>
      <c r="B40" s="47"/>
      <c r="C40" s="47"/>
      <c r="D40" s="55"/>
      <c r="E40" s="47"/>
      <c r="F40" s="47"/>
      <c r="G40" s="47"/>
    </row>
    <row r="41" spans="1:7" x14ac:dyDescent="0.3">
      <c r="A41" s="47"/>
      <c r="B41" s="47"/>
      <c r="C41" s="47"/>
      <c r="D41" s="55"/>
      <c r="E41" s="47"/>
      <c r="F41" s="47"/>
      <c r="G41" s="4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Figurines &amp; Misc</vt:lpstr>
      <vt:lpstr>Insights</vt:lpstr>
      <vt:lpstr>Post</vt:lpstr>
    </vt:vector>
  </TitlesOfParts>
  <Company>Mesa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Merrill,Steven E.</dc:creator>
  <cp:lastModifiedBy>Merrill,Steven E</cp:lastModifiedBy>
  <cp:lastPrinted>2021-05-30T18:13:37Z</cp:lastPrinted>
  <dcterms:created xsi:type="dcterms:W3CDTF">2018-03-11T19:40:26Z</dcterms:created>
  <dcterms:modified xsi:type="dcterms:W3CDTF">2021-06-22T16:22:26Z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